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Лист1" sheetId="1" r:id="rId1"/>
  </sheets>
  <definedNames>
    <definedName name="_xlnm._FilterDatabase" localSheetId="0" hidden="1">Лист1!$A$1:$J$120</definedName>
    <definedName name="_xlnm.Print_Area" localSheetId="0">Лист1!$A$1:$J$123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7" i="1" l="1"/>
  <c r="I117" i="1"/>
  <c r="H117" i="1"/>
  <c r="J100" i="1"/>
  <c r="H63" i="1" l="1"/>
  <c r="G65" i="1"/>
  <c r="G106" i="1"/>
  <c r="H104" i="1"/>
  <c r="I104" i="1"/>
  <c r="I103" i="1" s="1"/>
  <c r="I101" i="1" s="1"/>
  <c r="J106" i="1"/>
  <c r="J104" i="1" s="1"/>
  <c r="J103" i="1" s="1"/>
  <c r="J101" i="1" s="1"/>
  <c r="I13" i="1"/>
  <c r="I12" i="1" s="1"/>
  <c r="H13" i="1"/>
  <c r="H12" i="1" s="1"/>
  <c r="G16" i="1"/>
  <c r="J14" i="1"/>
  <c r="J13" i="1" s="1"/>
  <c r="J12" i="1" s="1"/>
  <c r="J10" i="1" s="1"/>
  <c r="H110" i="1"/>
  <c r="H109" i="1" s="1"/>
  <c r="G110" i="1"/>
  <c r="G109" i="1" s="1"/>
  <c r="H103" i="1" l="1"/>
  <c r="H101" i="1" s="1"/>
  <c r="G105" i="1"/>
  <c r="G104" i="1" l="1"/>
  <c r="G103" i="1" s="1"/>
  <c r="G101" i="1" s="1"/>
  <c r="I99" i="1"/>
  <c r="I98" i="1" s="1"/>
  <c r="I96" i="1" s="1"/>
  <c r="J99" i="1"/>
  <c r="J98" i="1" s="1"/>
  <c r="J96" i="1" s="1"/>
  <c r="H25" i="1" l="1"/>
  <c r="H24" i="1" s="1"/>
  <c r="H22" i="1" s="1"/>
  <c r="G26" i="1"/>
  <c r="G27" i="1"/>
  <c r="H46" i="1"/>
  <c r="J95" i="1"/>
  <c r="J94" i="1" s="1"/>
  <c r="G95" i="1"/>
  <c r="G94" i="1" s="1"/>
  <c r="I94" i="1"/>
  <c r="I93" i="1"/>
  <c r="I91" i="1" s="1"/>
  <c r="G25" i="1" l="1"/>
  <c r="G24" i="1" s="1"/>
  <c r="G22" i="1" s="1"/>
  <c r="G93" i="1"/>
  <c r="G91" i="1" s="1"/>
  <c r="J93" i="1"/>
  <c r="J91" i="1" s="1"/>
  <c r="G100" i="1" l="1"/>
  <c r="H99" i="1"/>
  <c r="H98" i="1" s="1"/>
  <c r="G98" i="1" l="1"/>
  <c r="G96" i="1" s="1"/>
  <c r="H96" i="1"/>
  <c r="G99" i="1"/>
  <c r="G49" i="1"/>
  <c r="G56" i="1"/>
  <c r="G80" i="1"/>
  <c r="G64" i="1"/>
  <c r="G63" i="1" s="1"/>
  <c r="G61" i="1"/>
  <c r="G70" i="1"/>
  <c r="H69" i="1"/>
  <c r="H68" i="1" s="1"/>
  <c r="H66" i="1" s="1"/>
  <c r="G68" i="1" l="1"/>
  <c r="G66" i="1" s="1"/>
  <c r="G69" i="1"/>
  <c r="I79" i="1"/>
  <c r="G21" i="1"/>
  <c r="H20" i="1"/>
  <c r="H19" i="1" s="1"/>
  <c r="H17" i="1" s="1"/>
  <c r="G15" i="1"/>
  <c r="G51" i="1"/>
  <c r="I78" i="1" l="1"/>
  <c r="I76" i="1" s="1"/>
  <c r="J80" i="1"/>
  <c r="G19" i="1"/>
  <c r="G17" i="1" s="1"/>
  <c r="G20" i="1"/>
  <c r="J78" i="1" l="1"/>
  <c r="J76" i="1" s="1"/>
  <c r="J79" i="1"/>
  <c r="G62" i="1" l="1"/>
  <c r="I10" i="1"/>
  <c r="H10" i="1" l="1"/>
  <c r="G90" i="1"/>
  <c r="G89" i="1" s="1"/>
  <c r="G88" i="1" s="1"/>
  <c r="G86" i="1" s="1"/>
  <c r="H89" i="1"/>
  <c r="H88" i="1" s="1"/>
  <c r="H86" i="1" s="1"/>
  <c r="G14" i="1"/>
  <c r="G13" i="1" s="1"/>
  <c r="G12" i="1" s="1"/>
  <c r="G10" i="1" l="1"/>
  <c r="I41" i="1" l="1"/>
  <c r="I40" i="1" s="1"/>
  <c r="I38" i="1" s="1"/>
  <c r="J41" i="1"/>
  <c r="J40" i="1" s="1"/>
  <c r="J38" i="1" s="1"/>
  <c r="G42" i="1"/>
  <c r="G48" i="1"/>
  <c r="G50" i="1"/>
  <c r="G116" i="1"/>
  <c r="G115" i="1" s="1"/>
  <c r="G114" i="1" s="1"/>
  <c r="G112" i="1" s="1"/>
  <c r="H115" i="1"/>
  <c r="G85" i="1"/>
  <c r="G83" i="1" s="1"/>
  <c r="G81" i="1" s="1"/>
  <c r="H84" i="1"/>
  <c r="H83" i="1"/>
  <c r="H81" i="1" s="1"/>
  <c r="G75" i="1"/>
  <c r="I74" i="1"/>
  <c r="G37" i="1"/>
  <c r="G36" i="1" s="1"/>
  <c r="G35" i="1" s="1"/>
  <c r="G33" i="1" s="1"/>
  <c r="H36" i="1"/>
  <c r="H35" i="1" s="1"/>
  <c r="H33" i="1" s="1"/>
  <c r="G32" i="1"/>
  <c r="G31" i="1" s="1"/>
  <c r="G30" i="1" s="1"/>
  <c r="G28" i="1" s="1"/>
  <c r="H31" i="1"/>
  <c r="H30" i="1" s="1"/>
  <c r="H28" i="1" s="1"/>
  <c r="I73" i="1" l="1"/>
  <c r="H114" i="1"/>
  <c r="H112" i="1" s="1"/>
  <c r="G74" i="1"/>
  <c r="G46" i="1"/>
  <c r="G84" i="1"/>
  <c r="G73" i="1" l="1"/>
  <c r="G71" i="1" s="1"/>
  <c r="I71" i="1"/>
  <c r="H45" i="1"/>
  <c r="H43" i="1" s="1"/>
  <c r="G60" i="1" l="1"/>
  <c r="G59" i="1" s="1"/>
  <c r="G57" i="1" s="1"/>
  <c r="H60" i="1"/>
  <c r="H59" i="1" s="1"/>
  <c r="H41" i="1"/>
  <c r="H40" i="1" s="1"/>
  <c r="H38" i="1" s="1"/>
  <c r="G41" i="1"/>
  <c r="G40" i="1" s="1"/>
  <c r="G38" i="1" s="1"/>
  <c r="H62" i="1" l="1"/>
  <c r="H57" i="1" s="1"/>
  <c r="H79" i="1"/>
  <c r="H78" i="1"/>
  <c r="H76" i="1" s="1"/>
  <c r="G45" i="1"/>
  <c r="G43" i="1" s="1"/>
  <c r="G79" i="1"/>
  <c r="G78" i="1" l="1"/>
  <c r="G76" i="1" s="1"/>
  <c r="H55" i="1" l="1"/>
  <c r="G55" i="1"/>
  <c r="H54" i="1"/>
  <c r="H52" i="1" s="1"/>
  <c r="G117" i="1" s="1"/>
  <c r="G54" i="1"/>
  <c r="G52" i="1" s="1"/>
</calcChain>
</file>

<file path=xl/sharedStrings.xml><?xml version="1.0" encoding="utf-8"?>
<sst xmlns="http://schemas.openxmlformats.org/spreadsheetml/2006/main" count="266" uniqueCount="142">
  <si>
    <t>Код Функціональної класифікації видатків та кредитування бюджету</t>
  </si>
  <si>
    <t>Найменування місцевої/регіональної програми</t>
  </si>
  <si>
    <t>Усього</t>
  </si>
  <si>
    <t>Загальний фонд</t>
  </si>
  <si>
    <t>Спеціальний фонд</t>
  </si>
  <si>
    <t>у тому числі бюджет розвитку</t>
  </si>
  <si>
    <t>у тому числі:</t>
  </si>
  <si>
    <t>Виконавчий комітет Новоолександрівської сільської ради</t>
  </si>
  <si>
    <t>3242</t>
  </si>
  <si>
    <t>1090</t>
  </si>
  <si>
    <t>9770</t>
  </si>
  <si>
    <t>0180</t>
  </si>
  <si>
    <t>0216030</t>
  </si>
  <si>
    <t>6030</t>
  </si>
  <si>
    <t>0620</t>
  </si>
  <si>
    <t>Організація благоустрою населених пунктів</t>
  </si>
  <si>
    <t>0218110</t>
  </si>
  <si>
    <t>8110</t>
  </si>
  <si>
    <t>0320</t>
  </si>
  <si>
    <t>х</t>
  </si>
  <si>
    <t>0210000</t>
  </si>
  <si>
    <t>0218340</t>
  </si>
  <si>
    <t>0540</t>
  </si>
  <si>
    <t>Природоохоронні заходи за рахунок цільових фондів</t>
  </si>
  <si>
    <t>Первинна медична допомога населенню, що надається центрами первинної медичної (медико-санітарної) допомоги</t>
  </si>
  <si>
    <t>0212111</t>
  </si>
  <si>
    <t>Інші заходи у сфері соціального захисту і соціального забезпечення</t>
  </si>
  <si>
    <t>Наталія Ткач</t>
  </si>
  <si>
    <t>(код бюджету)</t>
  </si>
  <si>
    <t>Фінансовий відділ Новоолександрівської сільської ради</t>
  </si>
  <si>
    <t>Інші субвенції з місцевого бюджету</t>
  </si>
  <si>
    <t>Програма охорони навколишнього природного середовища,охорони та використання надр Новоолександрівської сільської територіальної громади Дніпровського району Дніпропетровської області  на 2020-2025 роки</t>
  </si>
  <si>
    <t xml:space="preserve">Програма захисту населення і територій від надзвичайних ситуацій техногенного та природного характеру на території Новоолександрівської сільської ради Дніпровського району Дніпропетровської області на 2021-2025 роки. 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</si>
  <si>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</si>
  <si>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 місцевого бюджету</t>
  </si>
  <si>
    <t>Найменування головного розпорядника коштів місцевого бюджету / відповідального виконавця , найменування бюджетної програми згідно з Типовою програмною класифікацією видатків та кредитування місцевого бюджету</t>
  </si>
  <si>
    <t>Дата і номер документа, яким затверждено місцеву регіональну програму</t>
  </si>
  <si>
    <t>0610</t>
  </si>
  <si>
    <t>0200000</t>
  </si>
  <si>
    <t>3700000</t>
  </si>
  <si>
    <t>3710000</t>
  </si>
  <si>
    <t>Заходи із запобігання та ліквідації надзвичайних ситуацій та наслідків стихійного лиха</t>
  </si>
  <si>
    <t>Компенсаційні виплати за пільговий проїзд окремих категорій громадян на залізничному транспорті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</si>
  <si>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сторонної допомоги</t>
  </si>
  <si>
    <t>Відділ соціального захисту населення Новоолександрівської сільської ради</t>
  </si>
  <si>
    <t>0813160</t>
  </si>
  <si>
    <t>0813035</t>
  </si>
  <si>
    <t>0600000</t>
  </si>
  <si>
    <t>0610000</t>
  </si>
  <si>
    <t xml:space="preserve">Відділ освіти, культури, молоді та спорту Новоолександрівської сільської ради </t>
  </si>
  <si>
    <t>0800000</t>
  </si>
  <si>
    <t>0810000</t>
  </si>
  <si>
    <t xml:space="preserve">Програма поховання померлих безрідних та невідомих громадян на території Новоолександрівської сільської ради Дніпровського району Дніпроптровської області на 2021-2025 рік
</t>
  </si>
  <si>
    <t>0726</t>
  </si>
  <si>
    <t>0216083</t>
  </si>
  <si>
    <t>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</si>
  <si>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х їх числа</t>
  </si>
  <si>
    <t>0813242</t>
  </si>
  <si>
    <t>0813112</t>
  </si>
  <si>
    <t>Заходи державної політики з питань дітей та їх соціального захисту</t>
  </si>
  <si>
    <t xml:space="preserve">Комплексна програма соціального захисту населення Новоолександрівської територіальної громади Дніпровського району Дніпропетровської області на 2021-2024 роки    </t>
  </si>
  <si>
    <t>0451100000</t>
  </si>
  <si>
    <t>Програма розвитку та фінансової підтримки " Комунального некомерційного підприємства " Центр первинної медичної допомоги"Новоолександрівської сільської ради Дніпровського району Дніпропетровської області на 2023-2025 роки</t>
  </si>
  <si>
    <t>0217461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</si>
  <si>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</si>
  <si>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</si>
  <si>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7130</t>
  </si>
  <si>
    <t>0421</t>
  </si>
  <si>
    <t>0217680</t>
  </si>
  <si>
    <t>7680</t>
  </si>
  <si>
    <t>0490</t>
  </si>
  <si>
    <t>Членські внески до асоціації органів місцевого самоврядування</t>
  </si>
  <si>
    <t>0216017</t>
  </si>
  <si>
    <t>6017</t>
  </si>
  <si>
    <t>Інша діяльність пов'язана з експуатацією об'єктів житлово-комунального господарства</t>
  </si>
  <si>
    <t xml:space="preserve">Комплексна програма
розвитку освіти Новоолександрівської 
сільської ради на 2021-2025 роки
</t>
  </si>
  <si>
    <t>0619770</t>
  </si>
  <si>
    <t>0813050</t>
  </si>
  <si>
    <t xml:space="preserve">Пільгове медичне обслуговування осіб, які постраждали внаслідок Чорнобильської катастрофи </t>
  </si>
  <si>
    <t>Програми «Членські внески на 2020-2025 роки» 
Новоолександрівської сільської ради
Дніпровського району Дніпропетровської області</t>
  </si>
  <si>
    <t>грн.</t>
  </si>
  <si>
    <t>Комплексної Програми
благоустрою та реформування і розвитку
житлово – комунального господарства
Новоолександрівської сільської
територіальної громади на 2023-2025 роки</t>
  </si>
  <si>
    <t xml:space="preserve">Програма підтримки та стимулювання обдарованих дітей та молоді Новоолександрівської територіальної громади на 2023-2026 роки
</t>
  </si>
  <si>
    <t>0611142</t>
  </si>
  <si>
    <t>1142</t>
  </si>
  <si>
    <t>0990</t>
  </si>
  <si>
    <t>Інші програми та заходи у сфері освіти</t>
  </si>
  <si>
    <t>Програма «Місцеві стимули для медичних працівників Комунального некомерційного підприємства «Центр первинної медичної допомоги» Новоолександрівської сільської ради
Дніпровського району Дніпропетровської області 
на 2022-2025роки»</t>
  </si>
  <si>
    <t>Програма по ремонту та утриманню автомобільних
доріг комунальної власності у населених
пунктах Новоолександрівської сільської
територіальної громади Дніпровського району
Дніпропетровської області на 2024-2028 роки</t>
  </si>
  <si>
    <t>Програми розвитку місцевого самоврядування,
забезпечення відкритості та прозорості 
діяльності органів місцевого самоврядування 
Новоолександрівської сільської територіальної громади Дніпровського району Дніпропетровської області на 2024-2028 роки»</t>
  </si>
  <si>
    <t>0210180</t>
  </si>
  <si>
    <t>0133</t>
  </si>
  <si>
    <t xml:space="preserve">Інша діяльність у сфері державного управління </t>
  </si>
  <si>
    <t>0217350</t>
  </si>
  <si>
    <t>Розроблення схем планування та забудови територій</t>
  </si>
  <si>
    <t xml:space="preserve"> Розподіл  витрат сільського бюджету на реалізацію місцевих/регіональних програм у 2024 році</t>
  </si>
  <si>
    <t>Програми забезпечення  заходів та робіт Новоолександрівської сільської   територіальної громади з підготовки територіальної  оборони та  інших Збройних Сил України  на  2023-2024  роки  у новій редакції</t>
  </si>
  <si>
    <t>3719800</t>
  </si>
  <si>
    <t>9800</t>
  </si>
  <si>
    <t>180</t>
  </si>
  <si>
    <t>Субвенція з місцевого бюджету державному бюджету на виконання програм соціально-економічного розвитку регіонів</t>
  </si>
  <si>
    <t>0217330</t>
  </si>
  <si>
    <t>7330</t>
  </si>
  <si>
    <t>0443</t>
  </si>
  <si>
    <t>Будівництво інших об'єктів комунальної власності</t>
  </si>
  <si>
    <t>Програма забезпечення хронічно хворих та осіб з інвалідністю  Новоолександрівської територіальної 
громади лікарськими засобами  та виробами медичного призначення на 2022-2024 роки</t>
  </si>
  <si>
    <t>0217130</t>
  </si>
  <si>
    <t>Здійснення заходів із землеустрою</t>
  </si>
  <si>
    <t>0456</t>
  </si>
  <si>
    <t>Секретар  сільської ради</t>
  </si>
  <si>
    <t>3719770</t>
  </si>
  <si>
    <t>На виконання заходів Комплексної  програми  захисту прав    дітей на території  Новоолександрівської  сільської ради   на 2024-2028  рік</t>
  </si>
  <si>
    <t>Програма розвитку земельних відносин та містобудівної діяльності на території Новоолександрівської сільської територіальної
громади Дніпровського району Дніпропетровської області на 2024-2028 рік</t>
  </si>
  <si>
    <t>Рішення сесії сільської ради № 3318-33/VIII   27.04.2023р.</t>
  </si>
  <si>
    <t>Рішення сесії сільської ради № 3611-41/VIII  13.02.2024р.</t>
  </si>
  <si>
    <t xml:space="preserve">Рішення сесії сільської ради  № 3688-42/VІІІ 21.03.2024р. </t>
  </si>
  <si>
    <t xml:space="preserve">Рішення сільської ради № 2616-22/VIII  30.03.2022 р.
</t>
  </si>
  <si>
    <t xml:space="preserve">Рішення сільської ради № 2444-18/VIІI  10.02.2022 р 
</t>
  </si>
  <si>
    <t>Рішення сільської ради № 3104 - 28/VIII  15.12.2022 р</t>
  </si>
  <si>
    <t xml:space="preserve">Рішення сільської  ради  № 1652-11/VIII від  26.08.2021 р. </t>
  </si>
  <si>
    <t>Рішення сесії сільської ради №1390-9/VIII  29.07.2021р.</t>
  </si>
  <si>
    <t>Рішення сесії сільської ради № 3606-41/VIII  13.02.2024р.</t>
  </si>
  <si>
    <t>Рішення сесії сільської ради  № 3320-33/VIII 27.04.2023р.</t>
  </si>
  <si>
    <t>Рішення сесії сільської ради  № 3237-31 / VIII  30.03.2023р.</t>
  </si>
  <si>
    <t>Рішення сесії сільської ради від  № 3435-36/VIII 26.09.2023р.</t>
  </si>
  <si>
    <t xml:space="preserve">Рішення сесії сільської ради  № 3679-42/VIII  21.03.2024р. </t>
  </si>
  <si>
    <t>Рішення сесії сільської ради   № 454-4/VIII 25.02.2021р.</t>
  </si>
  <si>
    <t>Програми розвитку культури, мистецтва та охорони культурної спадщини Новоолександрівської сільської ради на 2024-2028 роки</t>
  </si>
  <si>
    <t xml:space="preserve">Рішення сесії сільської ради  № 3695-42/VIII  21.03.2024р. </t>
  </si>
  <si>
    <t>0614082</t>
  </si>
  <si>
    <t>4082</t>
  </si>
  <si>
    <t>0829</t>
  </si>
  <si>
    <t>Інші заходи в галузі культури і мистетцтва</t>
  </si>
  <si>
    <t>Рішення сесії сільської ради № 307 - 3/VIII 28.01.2021 р.</t>
  </si>
  <si>
    <t>Програма  громадського порядку та громадської безпеки на території Новоолександрівської сільської територіальної громади Дніпровського району Дніпропетровської області  на 2024-2028 роки</t>
  </si>
  <si>
    <t>Комплексної цільової регіональної програми «Альтернативне безперебійне водозабезпечення на території Новоолександрівської сільської ради Дніпровського району Дніпропетровської області на 2023-2025 роки».</t>
  </si>
  <si>
    <t>Рішення сісії сільської ради  № 6184-54/VII  24.09.2020 р.</t>
  </si>
  <si>
    <t>Рішення сесії сільської ради  №3703-42/VIIІ 21.03. 2024 р.</t>
  </si>
  <si>
    <t xml:space="preserve">Рішення сесії сільської ради № 6179-54/VII 24.09.2020 р. </t>
  </si>
  <si>
    <t xml:space="preserve">                                                   № 3752- 42/VIII від 02.05.2024 року</t>
  </si>
  <si>
    <t xml:space="preserve">                                                                                                               до рішення  сільської ради</t>
  </si>
  <si>
    <t xml:space="preserve">                           Додаток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</si>
</sst>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0" fontId="1" fillId="3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left" vertical="top" wrapText="1"/>
    </xf>
    <xf numFmtId="0" fontId="11" fillId="3" borderId="0" xfId="0" applyFont="1" applyFill="1"/>
    <xf numFmtId="0" fontId="11" fillId="2" borderId="0" xfId="0" applyFont="1" applyFill="1"/>
    <xf numFmtId="0" fontId="12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/>
    <xf numFmtId="0" fontId="9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vertical="top" wrapText="1"/>
    </xf>
    <xf numFmtId="2" fontId="4" fillId="3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2" fillId="0" borderId="0" xfId="0" applyNumberFormat="1" applyFont="1"/>
    <xf numFmtId="4" fontId="2" fillId="0" borderId="6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2" fillId="0" borderId="6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/>
    </xf>
    <xf numFmtId="2" fontId="4" fillId="2" borderId="0" xfId="0" applyNumberFormat="1" applyFont="1" applyFill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1" fillId="4" borderId="0" xfId="0" applyFont="1" applyFill="1"/>
    <xf numFmtId="4" fontId="3" fillId="3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vertical="top" wrapText="1"/>
    </xf>
    <xf numFmtId="0" fontId="1" fillId="0" borderId="1" xfId="0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tabSelected="1" view="pageBreakPreview" zoomScale="62" zoomScaleNormal="75" zoomScaleSheetLayoutView="62" workbookViewId="0">
      <selection activeCell="G7" sqref="G7"/>
    </sheetView>
  </sheetViews>
  <sheetFormatPr defaultColWidth="9.140625" defaultRowHeight="15.75" x14ac:dyDescent="0.25"/>
  <cols>
    <col min="1" max="1" width="20.85546875" style="1" customWidth="1"/>
    <col min="2" max="2" width="18.140625" style="1" customWidth="1"/>
    <col min="3" max="3" width="19.28515625" style="1" customWidth="1"/>
    <col min="4" max="4" width="77.140625" style="1" customWidth="1"/>
    <col min="5" max="5" width="70.140625" style="1" customWidth="1"/>
    <col min="6" max="6" width="32.28515625" style="1" customWidth="1"/>
    <col min="7" max="7" width="20.140625" style="103" customWidth="1"/>
    <col min="8" max="8" width="20.42578125" style="103" customWidth="1"/>
    <col min="9" max="9" width="21.42578125" style="103" customWidth="1"/>
    <col min="10" max="10" width="31.28515625" style="103" customWidth="1"/>
    <col min="11" max="11" width="9.140625" style="24"/>
    <col min="12" max="16384" width="9.140625" style="1"/>
  </cols>
  <sheetData>
    <row r="1" spans="1:12" ht="18.75" x14ac:dyDescent="0.3">
      <c r="A1" s="2"/>
      <c r="B1" s="2"/>
      <c r="C1" s="2"/>
      <c r="D1" s="2"/>
      <c r="E1" s="2"/>
      <c r="H1" s="125" t="s">
        <v>141</v>
      </c>
      <c r="I1" s="125"/>
      <c r="J1" s="125"/>
    </row>
    <row r="2" spans="1:12" ht="18.75" x14ac:dyDescent="0.3">
      <c r="A2" s="2"/>
      <c r="B2" s="3"/>
      <c r="C2" s="3"/>
      <c r="D2" s="3"/>
      <c r="E2" s="3"/>
      <c r="F2" s="125" t="s">
        <v>140</v>
      </c>
      <c r="G2" s="125"/>
      <c r="H2" s="125"/>
      <c r="I2" s="125"/>
      <c r="J2" s="125"/>
    </row>
    <row r="3" spans="1:12" ht="18.75" x14ac:dyDescent="0.3">
      <c r="A3" s="2"/>
      <c r="B3" s="3"/>
      <c r="C3" s="3"/>
      <c r="D3" s="3"/>
      <c r="E3" s="3"/>
      <c r="F3" s="118"/>
      <c r="G3" s="118"/>
      <c r="H3" s="126" t="s">
        <v>139</v>
      </c>
      <c r="I3" s="126"/>
      <c r="J3" s="126"/>
    </row>
    <row r="4" spans="1:12" ht="22.5" customHeight="1" x14ac:dyDescent="0.3">
      <c r="A4" s="2"/>
      <c r="B4" s="2"/>
      <c r="C4" s="2"/>
      <c r="D4" s="2"/>
      <c r="E4" s="2"/>
      <c r="F4" s="124"/>
      <c r="G4" s="124"/>
      <c r="H4" s="124"/>
      <c r="I4" s="124"/>
      <c r="J4" s="124"/>
    </row>
    <row r="5" spans="1:12" ht="27.75" customHeight="1" x14ac:dyDescent="0.3">
      <c r="A5" s="130" t="s">
        <v>95</v>
      </c>
      <c r="B5" s="130"/>
      <c r="C5" s="130"/>
      <c r="D5" s="130"/>
      <c r="E5" s="130"/>
      <c r="F5" s="130"/>
      <c r="G5" s="130"/>
      <c r="H5" s="130"/>
      <c r="I5" s="106"/>
      <c r="J5" s="86"/>
    </row>
    <row r="6" spans="1:12" ht="26.25" customHeight="1" x14ac:dyDescent="0.3">
      <c r="A6" s="40" t="s">
        <v>61</v>
      </c>
      <c r="B6" s="16"/>
      <c r="C6" s="16"/>
      <c r="D6" s="16"/>
      <c r="E6" s="16"/>
      <c r="F6" s="2"/>
      <c r="G6" s="86"/>
      <c r="H6" s="86"/>
      <c r="I6" s="86"/>
      <c r="J6" s="86"/>
    </row>
    <row r="7" spans="1:12" ht="17.25" customHeight="1" x14ac:dyDescent="0.3">
      <c r="A7" s="38" t="s">
        <v>28</v>
      </c>
      <c r="B7" s="2"/>
      <c r="C7" s="2"/>
      <c r="D7" s="2"/>
      <c r="E7" s="2"/>
      <c r="F7" s="2"/>
      <c r="G7" s="87"/>
      <c r="H7" s="87"/>
      <c r="I7" s="87"/>
      <c r="J7" s="104" t="s">
        <v>80</v>
      </c>
    </row>
    <row r="8" spans="1:12" ht="75.75" customHeight="1" x14ac:dyDescent="0.25">
      <c r="A8" s="129" t="s">
        <v>33</v>
      </c>
      <c r="B8" s="131" t="s">
        <v>34</v>
      </c>
      <c r="C8" s="129" t="s">
        <v>0</v>
      </c>
      <c r="D8" s="129" t="s">
        <v>35</v>
      </c>
      <c r="E8" s="129" t="s">
        <v>1</v>
      </c>
      <c r="F8" s="129" t="s">
        <v>36</v>
      </c>
      <c r="G8" s="128" t="s">
        <v>2</v>
      </c>
      <c r="H8" s="128" t="s">
        <v>3</v>
      </c>
      <c r="I8" s="128" t="s">
        <v>4</v>
      </c>
      <c r="J8" s="128"/>
    </row>
    <row r="9" spans="1:12" ht="62.25" customHeight="1" x14ac:dyDescent="0.25">
      <c r="A9" s="129"/>
      <c r="B9" s="131"/>
      <c r="C9" s="129"/>
      <c r="D9" s="129"/>
      <c r="E9" s="129"/>
      <c r="F9" s="129"/>
      <c r="G9" s="128"/>
      <c r="H9" s="128"/>
      <c r="I9" s="105" t="s">
        <v>2</v>
      </c>
      <c r="J9" s="88" t="s">
        <v>5</v>
      </c>
    </row>
    <row r="10" spans="1:12" s="28" customFormat="1" ht="103.5" customHeight="1" x14ac:dyDescent="0.25">
      <c r="A10" s="50"/>
      <c r="B10" s="34"/>
      <c r="C10" s="34"/>
      <c r="D10" s="48"/>
      <c r="E10" s="27" t="s">
        <v>81</v>
      </c>
      <c r="F10" s="27" t="s">
        <v>113</v>
      </c>
      <c r="G10" s="98">
        <f>G12</f>
        <v>16118030</v>
      </c>
      <c r="H10" s="98">
        <f t="shared" ref="H10:I10" si="0">H12</f>
        <v>14338090</v>
      </c>
      <c r="I10" s="98">
        <f t="shared" si="0"/>
        <v>1779940</v>
      </c>
      <c r="J10" s="98">
        <f>J12</f>
        <v>1779940</v>
      </c>
      <c r="K10" s="24"/>
    </row>
    <row r="11" spans="1:12" s="24" customFormat="1" ht="26.25" customHeight="1" x14ac:dyDescent="0.25">
      <c r="A11" s="66"/>
      <c r="B11" s="66"/>
      <c r="C11" s="66"/>
      <c r="D11" s="69"/>
      <c r="E11" s="65" t="s">
        <v>6</v>
      </c>
      <c r="F11" s="69"/>
      <c r="G11" s="90"/>
      <c r="H11" s="90"/>
      <c r="I11" s="93"/>
      <c r="J11" s="90"/>
    </row>
    <row r="12" spans="1:12" s="24" customFormat="1" ht="24" customHeight="1" x14ac:dyDescent="0.25">
      <c r="A12" s="59" t="s">
        <v>38</v>
      </c>
      <c r="B12" s="74"/>
      <c r="C12" s="74"/>
      <c r="D12" s="75" t="s">
        <v>7</v>
      </c>
      <c r="E12" s="57"/>
      <c r="F12" s="15"/>
      <c r="G12" s="97">
        <f>G13</f>
        <v>16118030</v>
      </c>
      <c r="H12" s="97">
        <f>H13</f>
        <v>14338090</v>
      </c>
      <c r="I12" s="97">
        <f>I13</f>
        <v>1779940</v>
      </c>
      <c r="J12" s="97">
        <f>J13</f>
        <v>1779940</v>
      </c>
    </row>
    <row r="13" spans="1:12" s="24" customFormat="1" ht="24" customHeight="1" x14ac:dyDescent="0.25">
      <c r="A13" s="59" t="s">
        <v>20</v>
      </c>
      <c r="B13" s="74"/>
      <c r="C13" s="74"/>
      <c r="D13" s="75" t="s">
        <v>7</v>
      </c>
      <c r="E13" s="57"/>
      <c r="F13" s="15"/>
      <c r="G13" s="97">
        <f>SUM(G14:G16)</f>
        <v>16118030</v>
      </c>
      <c r="H13" s="97">
        <f>SUM(H14:H16)</f>
        <v>14338090</v>
      </c>
      <c r="I13" s="97">
        <f>SUM(I14:I16)</f>
        <v>1779940</v>
      </c>
      <c r="J13" s="97">
        <f>SUM(J14:J16)</f>
        <v>1779940</v>
      </c>
    </row>
    <row r="14" spans="1:12" ht="41.25" customHeight="1" x14ac:dyDescent="0.25">
      <c r="A14" s="68" t="s">
        <v>72</v>
      </c>
      <c r="B14" s="64" t="s">
        <v>73</v>
      </c>
      <c r="C14" s="64" t="s">
        <v>14</v>
      </c>
      <c r="D14" s="4" t="s">
        <v>74</v>
      </c>
      <c r="E14" s="49"/>
      <c r="F14" s="116"/>
      <c r="G14" s="95">
        <f>H14+I14</f>
        <v>1736321</v>
      </c>
      <c r="H14" s="95">
        <v>54381</v>
      </c>
      <c r="I14" s="99">
        <v>1681940</v>
      </c>
      <c r="J14" s="95">
        <f>I14</f>
        <v>1681940</v>
      </c>
      <c r="L14" s="119"/>
    </row>
    <row r="15" spans="1:12" ht="27.75" customHeight="1" x14ac:dyDescent="0.25">
      <c r="A15" s="68" t="s">
        <v>12</v>
      </c>
      <c r="B15" s="64" t="s">
        <v>13</v>
      </c>
      <c r="C15" s="64" t="s">
        <v>14</v>
      </c>
      <c r="D15" s="67" t="s">
        <v>15</v>
      </c>
      <c r="E15" s="57"/>
      <c r="F15" s="15"/>
      <c r="G15" s="95">
        <f>H15+I15</f>
        <v>14283709</v>
      </c>
      <c r="H15" s="99">
        <v>14283709</v>
      </c>
      <c r="I15" s="99"/>
      <c r="J15" s="99"/>
      <c r="L15" s="119"/>
    </row>
    <row r="16" spans="1:12" ht="27.75" customHeight="1" x14ac:dyDescent="0.25">
      <c r="A16" s="68" t="s">
        <v>101</v>
      </c>
      <c r="B16" s="64" t="s">
        <v>102</v>
      </c>
      <c r="C16" s="64" t="s">
        <v>103</v>
      </c>
      <c r="D16" s="67" t="s">
        <v>104</v>
      </c>
      <c r="E16" s="57"/>
      <c r="F16" s="15"/>
      <c r="G16" s="95">
        <f>I16</f>
        <v>98000</v>
      </c>
      <c r="H16" s="99"/>
      <c r="I16" s="99">
        <v>98000</v>
      </c>
      <c r="J16" s="99">
        <v>98000</v>
      </c>
      <c r="L16" s="119"/>
    </row>
    <row r="17" spans="1:12" ht="102.75" customHeight="1" x14ac:dyDescent="0.25">
      <c r="A17" s="50"/>
      <c r="B17" s="34"/>
      <c r="C17" s="34"/>
      <c r="D17" s="35"/>
      <c r="E17" s="27" t="s">
        <v>88</v>
      </c>
      <c r="F17" s="27" t="s">
        <v>114</v>
      </c>
      <c r="G17" s="96">
        <f>G19</f>
        <v>2000000</v>
      </c>
      <c r="H17" s="96">
        <f t="shared" ref="H17" si="1">H19</f>
        <v>2000000</v>
      </c>
      <c r="I17" s="96"/>
      <c r="J17" s="96"/>
    </row>
    <row r="18" spans="1:12" s="24" customFormat="1" ht="37.5" customHeight="1" x14ac:dyDescent="0.25">
      <c r="A18" s="66"/>
      <c r="B18" s="66"/>
      <c r="C18" s="66"/>
      <c r="D18" s="69"/>
      <c r="E18" s="65" t="s">
        <v>6</v>
      </c>
      <c r="F18" s="4"/>
      <c r="G18" s="95"/>
      <c r="H18" s="95"/>
      <c r="I18" s="99"/>
      <c r="J18" s="90"/>
    </row>
    <row r="19" spans="1:12" ht="23.25" customHeight="1" x14ac:dyDescent="0.25">
      <c r="A19" s="52" t="s">
        <v>38</v>
      </c>
      <c r="B19" s="64"/>
      <c r="C19" s="8"/>
      <c r="D19" s="84" t="s">
        <v>7</v>
      </c>
      <c r="E19" s="57"/>
      <c r="F19" s="15"/>
      <c r="G19" s="89">
        <f>H19+I19</f>
        <v>2000000</v>
      </c>
      <c r="H19" s="97">
        <f>H20</f>
        <v>2000000</v>
      </c>
      <c r="I19" s="97"/>
      <c r="J19" s="92"/>
    </row>
    <row r="20" spans="1:12" ht="23.25" customHeight="1" x14ac:dyDescent="0.25">
      <c r="A20" s="52" t="s">
        <v>20</v>
      </c>
      <c r="B20" s="64"/>
      <c r="C20" s="8"/>
      <c r="D20" s="84" t="s">
        <v>7</v>
      </c>
      <c r="E20" s="57"/>
      <c r="F20" s="15"/>
      <c r="G20" s="89">
        <f>H20+I20</f>
        <v>2000000</v>
      </c>
      <c r="H20" s="97">
        <f>H21</f>
        <v>2000000</v>
      </c>
      <c r="I20" s="97"/>
      <c r="J20" s="92"/>
    </row>
    <row r="21" spans="1:12" ht="40.5" customHeight="1" x14ac:dyDescent="0.25">
      <c r="A21" s="39" t="s">
        <v>63</v>
      </c>
      <c r="B21" s="64" t="s">
        <v>64</v>
      </c>
      <c r="C21" s="8" t="s">
        <v>108</v>
      </c>
      <c r="D21" s="5" t="s">
        <v>65</v>
      </c>
      <c r="E21" s="57"/>
      <c r="F21" s="15"/>
      <c r="G21" s="95">
        <f>H21+I21</f>
        <v>2000000</v>
      </c>
      <c r="H21" s="99">
        <v>2000000</v>
      </c>
      <c r="I21" s="99"/>
      <c r="J21" s="93"/>
      <c r="L21" s="119"/>
    </row>
    <row r="22" spans="1:12" s="24" customFormat="1" ht="99" customHeight="1" x14ac:dyDescent="0.25">
      <c r="A22" s="50"/>
      <c r="B22" s="34"/>
      <c r="C22" s="34"/>
      <c r="D22" s="48"/>
      <c r="E22" s="27" t="s">
        <v>112</v>
      </c>
      <c r="F22" s="27" t="s">
        <v>115</v>
      </c>
      <c r="G22" s="98">
        <f>G24</f>
        <v>5060000</v>
      </c>
      <c r="H22" s="98">
        <f t="shared" ref="H22" si="2">H24</f>
        <v>5060000</v>
      </c>
      <c r="I22" s="98"/>
      <c r="J22" s="98"/>
    </row>
    <row r="23" spans="1:12" s="24" customFormat="1" ht="24" customHeight="1" x14ac:dyDescent="0.25">
      <c r="A23" s="13"/>
      <c r="B23" s="66"/>
      <c r="C23" s="13"/>
      <c r="D23" s="4"/>
      <c r="E23" s="12" t="s">
        <v>6</v>
      </c>
      <c r="F23" s="4"/>
      <c r="G23" s="95"/>
      <c r="H23" s="95"/>
      <c r="I23" s="99"/>
      <c r="J23" s="95"/>
    </row>
    <row r="24" spans="1:12" s="24" customFormat="1" ht="25.5" customHeight="1" x14ac:dyDescent="0.25">
      <c r="A24" s="59" t="s">
        <v>38</v>
      </c>
      <c r="B24" s="74"/>
      <c r="C24" s="74"/>
      <c r="D24" s="75" t="s">
        <v>7</v>
      </c>
      <c r="E24" s="57"/>
      <c r="F24" s="15"/>
      <c r="G24" s="97">
        <f t="shared" ref="G24:H24" si="3">G25</f>
        <v>5060000</v>
      </c>
      <c r="H24" s="97">
        <f t="shared" si="3"/>
        <v>5060000</v>
      </c>
      <c r="I24" s="99"/>
      <c r="J24" s="93"/>
    </row>
    <row r="25" spans="1:12" s="24" customFormat="1" ht="25.5" customHeight="1" x14ac:dyDescent="0.25">
      <c r="A25" s="59" t="s">
        <v>20</v>
      </c>
      <c r="B25" s="111"/>
      <c r="C25" s="111"/>
      <c r="D25" s="75" t="s">
        <v>7</v>
      </c>
      <c r="E25" s="108"/>
      <c r="F25" s="113"/>
      <c r="G25" s="97">
        <f>H25</f>
        <v>5060000</v>
      </c>
      <c r="H25" s="97">
        <f>H26+H27</f>
        <v>5060000</v>
      </c>
      <c r="I25" s="99"/>
      <c r="J25" s="93"/>
    </row>
    <row r="26" spans="1:12" s="24" customFormat="1" ht="25.5" customHeight="1" x14ac:dyDescent="0.25">
      <c r="A26" s="68" t="s">
        <v>106</v>
      </c>
      <c r="B26" s="79" t="s">
        <v>66</v>
      </c>
      <c r="C26" s="79" t="s">
        <v>67</v>
      </c>
      <c r="D26" s="67" t="s">
        <v>107</v>
      </c>
      <c r="E26" s="108"/>
      <c r="F26" s="113"/>
      <c r="G26" s="99">
        <f>H26+I26</f>
        <v>1060000</v>
      </c>
      <c r="H26" s="99">
        <v>1060000</v>
      </c>
      <c r="I26" s="99"/>
      <c r="J26" s="93"/>
      <c r="L26" s="119"/>
    </row>
    <row r="27" spans="1:12" s="24" customFormat="1" ht="21" customHeight="1" x14ac:dyDescent="0.3">
      <c r="A27" s="68" t="s">
        <v>93</v>
      </c>
      <c r="B27" s="112">
        <v>7350</v>
      </c>
      <c r="C27" s="117" t="s">
        <v>103</v>
      </c>
      <c r="D27" s="107" t="s">
        <v>94</v>
      </c>
      <c r="E27" s="109"/>
      <c r="F27" s="114"/>
      <c r="G27" s="115">
        <f>H27</f>
        <v>4000000</v>
      </c>
      <c r="H27" s="115">
        <v>4000000</v>
      </c>
      <c r="I27" s="114"/>
      <c r="J27" s="109"/>
      <c r="L27" s="119"/>
    </row>
    <row r="28" spans="1:12" s="24" customFormat="1" ht="81.75" customHeight="1" x14ac:dyDescent="0.25">
      <c r="A28" s="29"/>
      <c r="B28" s="25"/>
      <c r="C28" s="25"/>
      <c r="D28" s="27"/>
      <c r="E28" s="27" t="s">
        <v>105</v>
      </c>
      <c r="F28" s="27" t="s">
        <v>116</v>
      </c>
      <c r="G28" s="96">
        <f>G30</f>
        <v>1050000</v>
      </c>
      <c r="H28" s="96">
        <f t="shared" ref="H28" si="4">H30</f>
        <v>1050000</v>
      </c>
      <c r="I28" s="96"/>
      <c r="J28" s="96"/>
    </row>
    <row r="29" spans="1:12" s="24" customFormat="1" ht="26.25" customHeight="1" x14ac:dyDescent="0.25">
      <c r="A29" s="13"/>
      <c r="B29" s="66"/>
      <c r="C29" s="13"/>
      <c r="D29" s="4"/>
      <c r="E29" s="12" t="s">
        <v>6</v>
      </c>
      <c r="F29" s="4"/>
      <c r="G29" s="95"/>
      <c r="H29" s="95"/>
      <c r="I29" s="99"/>
      <c r="J29" s="95"/>
    </row>
    <row r="30" spans="1:12" s="24" customFormat="1" ht="22.5" customHeight="1" x14ac:dyDescent="0.25">
      <c r="A30" s="52" t="s">
        <v>38</v>
      </c>
      <c r="B30" s="78"/>
      <c r="C30" s="18"/>
      <c r="D30" s="19" t="s">
        <v>7</v>
      </c>
      <c r="E30" s="12"/>
      <c r="F30" s="69"/>
      <c r="G30" s="89">
        <f>G31</f>
        <v>1050000</v>
      </c>
      <c r="H30" s="89">
        <f>H31</f>
        <v>1050000</v>
      </c>
      <c r="I30" s="92"/>
      <c r="J30" s="89"/>
    </row>
    <row r="31" spans="1:12" s="24" customFormat="1" ht="20.25" customHeight="1" x14ac:dyDescent="0.25">
      <c r="A31" s="20" t="s">
        <v>20</v>
      </c>
      <c r="B31" s="78"/>
      <c r="C31" s="18"/>
      <c r="D31" s="19" t="s">
        <v>7</v>
      </c>
      <c r="E31" s="21"/>
      <c r="F31" s="76"/>
      <c r="G31" s="97">
        <f>G32</f>
        <v>1050000</v>
      </c>
      <c r="H31" s="97">
        <f>H32</f>
        <v>1050000</v>
      </c>
      <c r="I31" s="92"/>
      <c r="J31" s="97"/>
    </row>
    <row r="32" spans="1:12" s="24" customFormat="1" ht="37.5" customHeight="1" x14ac:dyDescent="0.25">
      <c r="A32" s="70" t="s">
        <v>25</v>
      </c>
      <c r="B32" s="71">
        <v>2111</v>
      </c>
      <c r="C32" s="72" t="s">
        <v>53</v>
      </c>
      <c r="D32" s="69" t="s">
        <v>24</v>
      </c>
      <c r="E32" s="69"/>
      <c r="F32" s="71"/>
      <c r="G32" s="99">
        <f>H32</f>
        <v>1050000</v>
      </c>
      <c r="H32" s="99">
        <v>1050000</v>
      </c>
      <c r="I32" s="93"/>
      <c r="J32" s="93"/>
      <c r="L32" s="119"/>
    </row>
    <row r="33" spans="1:12" s="24" customFormat="1" ht="118.5" customHeight="1" x14ac:dyDescent="0.25">
      <c r="A33" s="29"/>
      <c r="B33" s="25"/>
      <c r="C33" s="25"/>
      <c r="D33" s="27"/>
      <c r="E33" s="27" t="s">
        <v>87</v>
      </c>
      <c r="F33" s="27" t="s">
        <v>117</v>
      </c>
      <c r="G33" s="96">
        <f>G35</f>
        <v>2794620</v>
      </c>
      <c r="H33" s="96">
        <f t="shared" ref="H33" si="5">H35</f>
        <v>2794620</v>
      </c>
      <c r="I33" s="96"/>
      <c r="J33" s="96"/>
    </row>
    <row r="34" spans="1:12" s="24" customFormat="1" ht="27.75" customHeight="1" x14ac:dyDescent="0.25">
      <c r="A34" s="13"/>
      <c r="B34" s="66"/>
      <c r="C34" s="13"/>
      <c r="D34" s="4"/>
      <c r="E34" s="12" t="s">
        <v>6</v>
      </c>
      <c r="F34" s="4"/>
      <c r="G34" s="95"/>
      <c r="H34" s="95"/>
      <c r="I34" s="99"/>
      <c r="J34" s="95"/>
    </row>
    <row r="35" spans="1:12" s="24" customFormat="1" ht="27" customHeight="1" x14ac:dyDescent="0.25">
      <c r="A35" s="52" t="s">
        <v>38</v>
      </c>
      <c r="B35" s="78"/>
      <c r="C35" s="18"/>
      <c r="D35" s="19" t="s">
        <v>7</v>
      </c>
      <c r="E35" s="12"/>
      <c r="F35" s="4"/>
      <c r="G35" s="89">
        <f>G36</f>
        <v>2794620</v>
      </c>
      <c r="H35" s="89">
        <f>H36</f>
        <v>2794620</v>
      </c>
      <c r="I35" s="97"/>
      <c r="J35" s="89"/>
    </row>
    <row r="36" spans="1:12" s="24" customFormat="1" ht="27" customHeight="1" x14ac:dyDescent="0.25">
      <c r="A36" s="20" t="s">
        <v>20</v>
      </c>
      <c r="B36" s="78"/>
      <c r="C36" s="18"/>
      <c r="D36" s="19" t="s">
        <v>7</v>
      </c>
      <c r="E36" s="21"/>
      <c r="F36" s="21"/>
      <c r="G36" s="97">
        <f>G37</f>
        <v>2794620</v>
      </c>
      <c r="H36" s="97">
        <f>H37</f>
        <v>2794620</v>
      </c>
      <c r="I36" s="97"/>
      <c r="J36" s="97"/>
    </row>
    <row r="37" spans="1:12" s="24" customFormat="1" ht="37.5" customHeight="1" x14ac:dyDescent="0.25">
      <c r="A37" s="70" t="s">
        <v>25</v>
      </c>
      <c r="B37" s="71">
        <v>2111</v>
      </c>
      <c r="C37" s="72" t="s">
        <v>53</v>
      </c>
      <c r="D37" s="69" t="s">
        <v>24</v>
      </c>
      <c r="E37" s="69"/>
      <c r="F37" s="14"/>
      <c r="G37" s="99">
        <f>H37</f>
        <v>2794620</v>
      </c>
      <c r="H37" s="99">
        <v>2794620</v>
      </c>
      <c r="I37" s="99"/>
      <c r="J37" s="93"/>
      <c r="L37" s="119"/>
    </row>
    <row r="38" spans="1:12" s="28" customFormat="1" ht="98.25" customHeight="1" x14ac:dyDescent="0.25">
      <c r="A38" s="29"/>
      <c r="B38" s="25"/>
      <c r="C38" s="25"/>
      <c r="D38" s="27"/>
      <c r="E38" s="27" t="s">
        <v>62</v>
      </c>
      <c r="F38" s="27" t="s">
        <v>118</v>
      </c>
      <c r="G38" s="96">
        <f>G40</f>
        <v>6310300</v>
      </c>
      <c r="H38" s="96">
        <f t="shared" ref="H38:J38" si="6">H40</f>
        <v>5651977</v>
      </c>
      <c r="I38" s="96">
        <f t="shared" si="6"/>
        <v>658323</v>
      </c>
      <c r="J38" s="96">
        <f t="shared" si="6"/>
        <v>658323</v>
      </c>
      <c r="K38" s="24"/>
    </row>
    <row r="39" spans="1:12" ht="23.25" customHeight="1" x14ac:dyDescent="0.25">
      <c r="A39" s="13"/>
      <c r="B39" s="66"/>
      <c r="C39" s="13"/>
      <c r="D39" s="4"/>
      <c r="E39" s="12" t="s">
        <v>6</v>
      </c>
      <c r="F39" s="4"/>
      <c r="G39" s="95"/>
      <c r="H39" s="95"/>
      <c r="I39" s="99"/>
      <c r="J39" s="95"/>
    </row>
    <row r="40" spans="1:12" ht="23.25" customHeight="1" x14ac:dyDescent="0.25">
      <c r="A40" s="52" t="s">
        <v>38</v>
      </c>
      <c r="B40" s="78"/>
      <c r="C40" s="18"/>
      <c r="D40" s="19" t="s">
        <v>7</v>
      </c>
      <c r="E40" s="12"/>
      <c r="F40" s="4"/>
      <c r="G40" s="91">
        <f t="shared" ref="G40:J41" si="7">G41</f>
        <v>6310300</v>
      </c>
      <c r="H40" s="91">
        <f t="shared" si="7"/>
        <v>5651977</v>
      </c>
      <c r="I40" s="97">
        <f t="shared" si="7"/>
        <v>658323</v>
      </c>
      <c r="J40" s="97">
        <f t="shared" si="7"/>
        <v>658323</v>
      </c>
    </row>
    <row r="41" spans="1:12" ht="25.5" customHeight="1" x14ac:dyDescent="0.25">
      <c r="A41" s="20" t="s">
        <v>20</v>
      </c>
      <c r="B41" s="78"/>
      <c r="C41" s="18"/>
      <c r="D41" s="19" t="s">
        <v>7</v>
      </c>
      <c r="E41" s="21"/>
      <c r="F41" s="21"/>
      <c r="G41" s="97">
        <f t="shared" si="7"/>
        <v>6310300</v>
      </c>
      <c r="H41" s="97">
        <f t="shared" si="7"/>
        <v>5651977</v>
      </c>
      <c r="I41" s="97">
        <f t="shared" si="7"/>
        <v>658323</v>
      </c>
      <c r="J41" s="97">
        <f t="shared" si="7"/>
        <v>658323</v>
      </c>
    </row>
    <row r="42" spans="1:12" s="24" customFormat="1" ht="42" customHeight="1" x14ac:dyDescent="0.25">
      <c r="A42" s="70" t="s">
        <v>25</v>
      </c>
      <c r="B42" s="71">
        <v>2111</v>
      </c>
      <c r="C42" s="72" t="s">
        <v>53</v>
      </c>
      <c r="D42" s="69" t="s">
        <v>24</v>
      </c>
      <c r="E42" s="69"/>
      <c r="F42" s="71"/>
      <c r="G42" s="99">
        <f>H42+I42</f>
        <v>6310300</v>
      </c>
      <c r="H42" s="99">
        <v>5651977</v>
      </c>
      <c r="I42" s="99">
        <v>658323</v>
      </c>
      <c r="J42" s="93">
        <v>658323</v>
      </c>
      <c r="L42" s="119"/>
    </row>
    <row r="43" spans="1:12" s="28" customFormat="1" ht="92.25" customHeight="1" x14ac:dyDescent="0.25">
      <c r="A43" s="30"/>
      <c r="B43" s="32"/>
      <c r="C43" s="32"/>
      <c r="D43" s="33"/>
      <c r="E43" s="27" t="s">
        <v>60</v>
      </c>
      <c r="F43" s="27" t="s">
        <v>119</v>
      </c>
      <c r="G43" s="98">
        <f>G45</f>
        <v>17086540</v>
      </c>
      <c r="H43" s="98">
        <f t="shared" ref="H43" si="8">H45</f>
        <v>17086540</v>
      </c>
      <c r="I43" s="98"/>
      <c r="J43" s="98"/>
      <c r="K43" s="24"/>
    </row>
    <row r="44" spans="1:12" ht="24" customHeight="1" x14ac:dyDescent="0.25">
      <c r="A44" s="14"/>
      <c r="B44" s="71"/>
      <c r="C44" s="14"/>
      <c r="D44" s="15"/>
      <c r="E44" s="15" t="s">
        <v>6</v>
      </c>
      <c r="F44" s="15"/>
      <c r="G44" s="99"/>
      <c r="H44" s="99"/>
      <c r="I44" s="99"/>
      <c r="J44" s="99"/>
    </row>
    <row r="45" spans="1:12" ht="37.5" x14ac:dyDescent="0.25">
      <c r="A45" s="20" t="s">
        <v>50</v>
      </c>
      <c r="B45" s="77"/>
      <c r="C45" s="17"/>
      <c r="D45" s="60" t="s">
        <v>44</v>
      </c>
      <c r="E45" s="15"/>
      <c r="F45" s="15"/>
      <c r="G45" s="97">
        <f>SUM(G47:G51)</f>
        <v>17086540</v>
      </c>
      <c r="H45" s="97">
        <f>H46</f>
        <v>17086540</v>
      </c>
      <c r="I45" s="97"/>
      <c r="J45" s="97"/>
    </row>
    <row r="46" spans="1:12" ht="37.5" x14ac:dyDescent="0.25">
      <c r="A46" s="20" t="s">
        <v>51</v>
      </c>
      <c r="B46" s="77"/>
      <c r="C46" s="17"/>
      <c r="D46" s="60" t="s">
        <v>44</v>
      </c>
      <c r="E46" s="21"/>
      <c r="F46" s="21"/>
      <c r="G46" s="97">
        <f>G47+G49+G50+G51+G48</f>
        <v>17086540</v>
      </c>
      <c r="H46" s="97">
        <f>H47+H49+H50+H51+H48</f>
        <v>17086540</v>
      </c>
      <c r="I46" s="97"/>
      <c r="J46" s="97"/>
    </row>
    <row r="47" spans="1:12" ht="37.5" x14ac:dyDescent="0.25">
      <c r="A47" s="61" t="s">
        <v>46</v>
      </c>
      <c r="B47" s="80">
        <v>3035</v>
      </c>
      <c r="C47" s="58">
        <v>1070</v>
      </c>
      <c r="D47" s="4" t="s">
        <v>42</v>
      </c>
      <c r="E47" s="21"/>
      <c r="F47" s="21"/>
      <c r="G47" s="99">
        <v>1000</v>
      </c>
      <c r="H47" s="99">
        <v>1000</v>
      </c>
      <c r="I47" s="97"/>
      <c r="J47" s="97"/>
      <c r="L47" s="119"/>
    </row>
    <row r="48" spans="1:12" ht="37.5" x14ac:dyDescent="0.25">
      <c r="A48" s="61" t="s">
        <v>77</v>
      </c>
      <c r="B48" s="80">
        <v>3050</v>
      </c>
      <c r="C48" s="58">
        <v>1070</v>
      </c>
      <c r="D48" s="4" t="s">
        <v>78</v>
      </c>
      <c r="E48" s="21"/>
      <c r="F48" s="21"/>
      <c r="G48" s="99">
        <f>H48</f>
        <v>19410</v>
      </c>
      <c r="H48" s="99">
        <v>19410</v>
      </c>
      <c r="I48" s="97"/>
      <c r="J48" s="97"/>
      <c r="L48" s="119"/>
    </row>
    <row r="49" spans="1:12" ht="42" customHeight="1" x14ac:dyDescent="0.25">
      <c r="A49" s="61" t="s">
        <v>58</v>
      </c>
      <c r="B49" s="80">
        <v>3112</v>
      </c>
      <c r="C49" s="58">
        <v>1040</v>
      </c>
      <c r="D49" s="4" t="s">
        <v>59</v>
      </c>
      <c r="E49" s="21"/>
      <c r="F49" s="21"/>
      <c r="G49" s="99">
        <f>H49</f>
        <v>175500</v>
      </c>
      <c r="H49" s="99">
        <v>175500</v>
      </c>
      <c r="I49" s="97"/>
      <c r="J49" s="97"/>
      <c r="L49" s="119"/>
    </row>
    <row r="50" spans="1:12" ht="75" x14ac:dyDescent="0.25">
      <c r="A50" s="61" t="s">
        <v>45</v>
      </c>
      <c r="B50" s="80">
        <v>3160</v>
      </c>
      <c r="C50" s="58">
        <v>1010</v>
      </c>
      <c r="D50" s="4" t="s">
        <v>43</v>
      </c>
      <c r="E50" s="21"/>
      <c r="F50" s="21"/>
      <c r="G50" s="99">
        <f>H50</f>
        <v>265200</v>
      </c>
      <c r="H50" s="99">
        <v>265200</v>
      </c>
      <c r="I50" s="97"/>
      <c r="J50" s="97"/>
      <c r="L50" s="119"/>
    </row>
    <row r="51" spans="1:12" ht="46.5" customHeight="1" x14ac:dyDescent="0.25">
      <c r="A51" s="39" t="s">
        <v>57</v>
      </c>
      <c r="B51" s="64" t="s">
        <v>8</v>
      </c>
      <c r="C51" s="8" t="s">
        <v>9</v>
      </c>
      <c r="D51" s="5" t="s">
        <v>26</v>
      </c>
      <c r="E51" s="4"/>
      <c r="F51" s="12"/>
      <c r="G51" s="99">
        <f>H51</f>
        <v>16625430</v>
      </c>
      <c r="H51" s="99">
        <v>16625430</v>
      </c>
      <c r="I51" s="99"/>
      <c r="J51" s="99"/>
      <c r="L51" s="119"/>
    </row>
    <row r="52" spans="1:12" s="28" customFormat="1" ht="75.75" customHeight="1" x14ac:dyDescent="0.25">
      <c r="A52" s="50"/>
      <c r="B52" s="34"/>
      <c r="C52" s="34"/>
      <c r="D52" s="35"/>
      <c r="E52" s="27" t="s">
        <v>52</v>
      </c>
      <c r="F52" s="26" t="s">
        <v>120</v>
      </c>
      <c r="G52" s="98">
        <f>G54</f>
        <v>18000</v>
      </c>
      <c r="H52" s="98">
        <f t="shared" ref="H52" si="9">H54</f>
        <v>18000</v>
      </c>
      <c r="I52" s="98"/>
      <c r="J52" s="98"/>
      <c r="K52" s="24"/>
    </row>
    <row r="53" spans="1:12" ht="20.45" customHeight="1" x14ac:dyDescent="0.25">
      <c r="A53" s="39"/>
      <c r="B53" s="64"/>
      <c r="C53" s="8"/>
      <c r="D53" s="5"/>
      <c r="E53" s="4" t="s">
        <v>6</v>
      </c>
      <c r="F53" s="12"/>
      <c r="G53" s="99"/>
      <c r="H53" s="99"/>
      <c r="I53" s="99"/>
      <c r="J53" s="99"/>
    </row>
    <row r="54" spans="1:12" ht="37.5" x14ac:dyDescent="0.25">
      <c r="A54" s="20" t="s">
        <v>50</v>
      </c>
      <c r="B54" s="77"/>
      <c r="C54" s="17"/>
      <c r="D54" s="60" t="s">
        <v>44</v>
      </c>
      <c r="E54" s="21"/>
      <c r="F54" s="21"/>
      <c r="G54" s="97">
        <f>SUM(G56:G56)</f>
        <v>18000</v>
      </c>
      <c r="H54" s="97">
        <f>SUM(H56:H56)</f>
        <v>18000</v>
      </c>
      <c r="I54" s="97"/>
      <c r="J54" s="97"/>
    </row>
    <row r="55" spans="1:12" ht="37.5" x14ac:dyDescent="0.25">
      <c r="A55" s="20" t="s">
        <v>51</v>
      </c>
      <c r="B55" s="77"/>
      <c r="C55" s="17"/>
      <c r="D55" s="60" t="s">
        <v>44</v>
      </c>
      <c r="E55" s="21"/>
      <c r="F55" s="21"/>
      <c r="G55" s="97">
        <f>SUM(G56:G56)</f>
        <v>18000</v>
      </c>
      <c r="H55" s="97">
        <f>SUM(H56:H56)</f>
        <v>18000</v>
      </c>
      <c r="I55" s="97"/>
      <c r="J55" s="97"/>
    </row>
    <row r="56" spans="1:12" ht="40.5" customHeight="1" x14ac:dyDescent="0.25">
      <c r="A56" s="39" t="s">
        <v>57</v>
      </c>
      <c r="B56" s="64" t="s">
        <v>8</v>
      </c>
      <c r="C56" s="8" t="s">
        <v>9</v>
      </c>
      <c r="D56" s="5" t="s">
        <v>26</v>
      </c>
      <c r="E56" s="4"/>
      <c r="F56" s="12"/>
      <c r="G56" s="99">
        <f>H56</f>
        <v>18000</v>
      </c>
      <c r="H56" s="99">
        <v>18000</v>
      </c>
      <c r="I56" s="99"/>
      <c r="J56" s="99"/>
      <c r="L56" s="119"/>
    </row>
    <row r="57" spans="1:12" s="28" customFormat="1" ht="99" customHeight="1" x14ac:dyDescent="0.25">
      <c r="A57" s="32"/>
      <c r="B57" s="32"/>
      <c r="C57" s="32"/>
      <c r="D57" s="31"/>
      <c r="E57" s="27" t="s">
        <v>32</v>
      </c>
      <c r="F57" s="27" t="s">
        <v>133</v>
      </c>
      <c r="G57" s="98">
        <f>G59+G62</f>
        <v>487119</v>
      </c>
      <c r="H57" s="98">
        <f t="shared" ref="H57" si="10">H59+H62</f>
        <v>487119</v>
      </c>
      <c r="I57" s="98"/>
      <c r="J57" s="98"/>
      <c r="K57" s="24"/>
    </row>
    <row r="58" spans="1:12" ht="18.75" x14ac:dyDescent="0.25">
      <c r="A58" s="14"/>
      <c r="B58" s="71"/>
      <c r="C58" s="14"/>
      <c r="D58" s="15"/>
      <c r="E58" s="15" t="s">
        <v>6</v>
      </c>
      <c r="F58" s="15"/>
      <c r="G58" s="99"/>
      <c r="H58" s="99"/>
      <c r="I58" s="99"/>
      <c r="J58" s="99"/>
    </row>
    <row r="59" spans="1:12" ht="18.75" x14ac:dyDescent="0.25">
      <c r="A59" s="20" t="s">
        <v>38</v>
      </c>
      <c r="B59" s="77"/>
      <c r="C59" s="17"/>
      <c r="D59" s="19" t="s">
        <v>7</v>
      </c>
      <c r="E59" s="15"/>
      <c r="F59" s="15"/>
      <c r="G59" s="97">
        <f>G60</f>
        <v>245619</v>
      </c>
      <c r="H59" s="97">
        <f>H60</f>
        <v>245619</v>
      </c>
      <c r="I59" s="97"/>
      <c r="J59" s="97"/>
    </row>
    <row r="60" spans="1:12" ht="18.75" x14ac:dyDescent="0.25">
      <c r="A60" s="20" t="s">
        <v>20</v>
      </c>
      <c r="B60" s="77"/>
      <c r="C60" s="17"/>
      <c r="D60" s="19" t="s">
        <v>7</v>
      </c>
      <c r="E60" s="21"/>
      <c r="F60" s="21"/>
      <c r="G60" s="97">
        <f>G61</f>
        <v>245619</v>
      </c>
      <c r="H60" s="97">
        <f>H61</f>
        <v>245619</v>
      </c>
      <c r="I60" s="97"/>
      <c r="J60" s="97"/>
    </row>
    <row r="61" spans="1:12" ht="37.5" x14ac:dyDescent="0.25">
      <c r="A61" s="62" t="s">
        <v>16</v>
      </c>
      <c r="B61" s="81" t="s">
        <v>17</v>
      </c>
      <c r="C61" s="9" t="s">
        <v>18</v>
      </c>
      <c r="D61" s="5" t="s">
        <v>41</v>
      </c>
      <c r="E61" s="15"/>
      <c r="F61" s="15"/>
      <c r="G61" s="99">
        <f>H61</f>
        <v>245619</v>
      </c>
      <c r="H61" s="93">
        <v>245619</v>
      </c>
      <c r="I61" s="99"/>
      <c r="J61" s="99"/>
      <c r="L61" s="119"/>
    </row>
    <row r="62" spans="1:12" ht="22.5" customHeight="1" x14ac:dyDescent="0.25">
      <c r="A62" s="20" t="s">
        <v>39</v>
      </c>
      <c r="B62" s="82"/>
      <c r="C62" s="22"/>
      <c r="D62" s="51" t="s">
        <v>29</v>
      </c>
      <c r="E62" s="15"/>
      <c r="F62" s="15"/>
      <c r="G62" s="97">
        <f>G63</f>
        <v>241500</v>
      </c>
      <c r="H62" s="97">
        <f>H63</f>
        <v>241500</v>
      </c>
      <c r="I62" s="97"/>
      <c r="J62" s="97"/>
    </row>
    <row r="63" spans="1:12" ht="22.5" customHeight="1" x14ac:dyDescent="0.25">
      <c r="A63" s="20" t="s">
        <v>40</v>
      </c>
      <c r="B63" s="82"/>
      <c r="C63" s="22"/>
      <c r="D63" s="51" t="s">
        <v>29</v>
      </c>
      <c r="E63" s="15"/>
      <c r="F63" s="15"/>
      <c r="G63" s="97">
        <f>G64+G65</f>
        <v>241500</v>
      </c>
      <c r="H63" s="97">
        <f>H64+H65</f>
        <v>241500</v>
      </c>
      <c r="I63" s="97"/>
      <c r="J63" s="97"/>
    </row>
    <row r="64" spans="1:12" s="24" customFormat="1" ht="46.5" customHeight="1" x14ac:dyDescent="0.25">
      <c r="A64" s="68" t="s">
        <v>110</v>
      </c>
      <c r="B64" s="64" t="s">
        <v>10</v>
      </c>
      <c r="C64" s="64" t="s">
        <v>11</v>
      </c>
      <c r="D64" s="67" t="s">
        <v>100</v>
      </c>
      <c r="E64" s="15"/>
      <c r="F64" s="15"/>
      <c r="G64" s="99">
        <f>H64</f>
        <v>31500</v>
      </c>
      <c r="H64" s="99">
        <v>31500</v>
      </c>
      <c r="I64" s="99"/>
      <c r="J64" s="93"/>
    </row>
    <row r="65" spans="1:12" s="24" customFormat="1" ht="46.5" customHeight="1" x14ac:dyDescent="0.25">
      <c r="A65" s="68" t="s">
        <v>97</v>
      </c>
      <c r="B65" s="64" t="s">
        <v>98</v>
      </c>
      <c r="C65" s="64" t="s">
        <v>11</v>
      </c>
      <c r="D65" s="67" t="s">
        <v>100</v>
      </c>
      <c r="E65" s="15"/>
      <c r="F65" s="15"/>
      <c r="G65" s="99">
        <f>H65</f>
        <v>210000</v>
      </c>
      <c r="H65" s="99">
        <v>210000</v>
      </c>
      <c r="I65" s="99"/>
      <c r="J65" s="93"/>
    </row>
    <row r="66" spans="1:12" s="24" customFormat="1" ht="114" customHeight="1" x14ac:dyDescent="0.25">
      <c r="A66" s="32"/>
      <c r="B66" s="32"/>
      <c r="C66" s="32"/>
      <c r="D66" s="31"/>
      <c r="E66" s="27" t="s">
        <v>89</v>
      </c>
      <c r="F66" s="27" t="s">
        <v>121</v>
      </c>
      <c r="G66" s="98">
        <f>G68</f>
        <v>42000</v>
      </c>
      <c r="H66" s="98">
        <f t="shared" ref="H66" si="11">H68</f>
        <v>42000</v>
      </c>
      <c r="I66" s="98"/>
      <c r="J66" s="98"/>
    </row>
    <row r="67" spans="1:12" s="24" customFormat="1" ht="18.75" x14ac:dyDescent="0.25">
      <c r="A67" s="14"/>
      <c r="B67" s="71"/>
      <c r="C67" s="14"/>
      <c r="D67" s="15"/>
      <c r="E67" s="15" t="s">
        <v>6</v>
      </c>
      <c r="F67" s="15"/>
      <c r="G67" s="93"/>
      <c r="H67" s="93"/>
      <c r="I67" s="93"/>
      <c r="J67" s="99"/>
    </row>
    <row r="68" spans="1:12" s="24" customFormat="1" ht="18.75" x14ac:dyDescent="0.25">
      <c r="A68" s="20" t="s">
        <v>38</v>
      </c>
      <c r="B68" s="71"/>
      <c r="C68" s="14"/>
      <c r="D68" s="19" t="s">
        <v>7</v>
      </c>
      <c r="E68" s="15"/>
      <c r="F68" s="15"/>
      <c r="G68" s="92">
        <f>H68+I68</f>
        <v>42000</v>
      </c>
      <c r="H68" s="92">
        <f>H69</f>
        <v>42000</v>
      </c>
      <c r="I68" s="92"/>
      <c r="J68" s="99"/>
    </row>
    <row r="69" spans="1:12" s="24" customFormat="1" ht="18.75" x14ac:dyDescent="0.25">
      <c r="A69" s="20" t="s">
        <v>20</v>
      </c>
      <c r="B69" s="83"/>
      <c r="C69" s="23"/>
      <c r="D69" s="19" t="s">
        <v>7</v>
      </c>
      <c r="E69" s="21"/>
      <c r="F69" s="21"/>
      <c r="G69" s="97">
        <f>H69+I69</f>
        <v>42000</v>
      </c>
      <c r="H69" s="97">
        <f>H70</f>
        <v>42000</v>
      </c>
      <c r="I69" s="97"/>
      <c r="J69" s="97"/>
    </row>
    <row r="70" spans="1:12" s="24" customFormat="1" ht="18.75" x14ac:dyDescent="0.25">
      <c r="A70" s="63" t="s">
        <v>90</v>
      </c>
      <c r="B70" s="64" t="s">
        <v>11</v>
      </c>
      <c r="C70" s="64" t="s">
        <v>91</v>
      </c>
      <c r="D70" s="65" t="s">
        <v>92</v>
      </c>
      <c r="E70" s="21"/>
      <c r="F70" s="21"/>
      <c r="G70" s="99">
        <f>H70</f>
        <v>42000</v>
      </c>
      <c r="H70" s="99">
        <v>42000</v>
      </c>
      <c r="I70" s="99"/>
      <c r="J70" s="97"/>
      <c r="L70" s="119"/>
    </row>
    <row r="71" spans="1:12" s="28" customFormat="1" ht="97.5" customHeight="1" x14ac:dyDescent="0.25">
      <c r="A71" s="32"/>
      <c r="B71" s="32"/>
      <c r="C71" s="32"/>
      <c r="D71" s="31"/>
      <c r="E71" s="27" t="s">
        <v>31</v>
      </c>
      <c r="F71" s="27" t="s">
        <v>136</v>
      </c>
      <c r="G71" s="98">
        <f>G73</f>
        <v>6074900</v>
      </c>
      <c r="H71" s="98"/>
      <c r="I71" s="98">
        <f t="shared" ref="I71" si="12">I73</f>
        <v>6074900</v>
      </c>
      <c r="J71" s="94"/>
      <c r="K71" s="24"/>
    </row>
    <row r="72" spans="1:12" ht="18.75" x14ac:dyDescent="0.25">
      <c r="A72" s="14"/>
      <c r="B72" s="71"/>
      <c r="C72" s="14"/>
      <c r="D72" s="15"/>
      <c r="E72" s="15" t="s">
        <v>6</v>
      </c>
      <c r="F72" s="15"/>
      <c r="G72" s="93"/>
      <c r="H72" s="93"/>
      <c r="I72" s="93"/>
      <c r="J72" s="99"/>
    </row>
    <row r="73" spans="1:12" ht="18.75" x14ac:dyDescent="0.25">
      <c r="A73" s="20" t="s">
        <v>38</v>
      </c>
      <c r="B73" s="71"/>
      <c r="C73" s="14"/>
      <c r="D73" s="19" t="s">
        <v>7</v>
      </c>
      <c r="E73" s="15"/>
      <c r="F73" s="15"/>
      <c r="G73" s="97">
        <f>H73+I73</f>
        <v>6074900</v>
      </c>
      <c r="H73" s="97"/>
      <c r="I73" s="97">
        <f>I74</f>
        <v>6074900</v>
      </c>
      <c r="J73" s="99"/>
    </row>
    <row r="74" spans="1:12" ht="18.75" x14ac:dyDescent="0.25">
      <c r="A74" s="20" t="s">
        <v>20</v>
      </c>
      <c r="B74" s="83"/>
      <c r="C74" s="23"/>
      <c r="D74" s="19" t="s">
        <v>7</v>
      </c>
      <c r="E74" s="21"/>
      <c r="F74" s="21"/>
      <c r="G74" s="97">
        <f>H74+I74</f>
        <v>6074900</v>
      </c>
      <c r="H74" s="97"/>
      <c r="I74" s="97">
        <f>I75</f>
        <v>6074900</v>
      </c>
      <c r="J74" s="97"/>
    </row>
    <row r="75" spans="1:12" s="24" customFormat="1" ht="18.75" x14ac:dyDescent="0.25">
      <c r="A75" s="70" t="s">
        <v>21</v>
      </c>
      <c r="B75" s="71">
        <v>8340</v>
      </c>
      <c r="C75" s="72" t="s">
        <v>22</v>
      </c>
      <c r="D75" s="57" t="s">
        <v>23</v>
      </c>
      <c r="E75" s="15"/>
      <c r="F75" s="15"/>
      <c r="G75" s="99">
        <f>I75</f>
        <v>6074900</v>
      </c>
      <c r="H75" s="99"/>
      <c r="I75" s="99">
        <v>6074900</v>
      </c>
      <c r="J75" s="99"/>
      <c r="L75" s="119"/>
    </row>
    <row r="76" spans="1:12" ht="95.25" customHeight="1" x14ac:dyDescent="0.25">
      <c r="A76" s="45"/>
      <c r="B76" s="45"/>
      <c r="C76" s="45"/>
      <c r="D76" s="46"/>
      <c r="E76" s="47" t="s">
        <v>111</v>
      </c>
      <c r="F76" s="27" t="s">
        <v>137</v>
      </c>
      <c r="G76" s="120">
        <f>G78</f>
        <v>1584584</v>
      </c>
      <c r="H76" s="120">
        <f t="shared" ref="H76:J76" si="13">H78</f>
        <v>110000</v>
      </c>
      <c r="I76" s="120">
        <f t="shared" si="13"/>
        <v>1474584</v>
      </c>
      <c r="J76" s="120">
        <f t="shared" si="13"/>
        <v>1474584</v>
      </c>
    </row>
    <row r="77" spans="1:12" ht="18.75" x14ac:dyDescent="0.25">
      <c r="A77" s="14"/>
      <c r="B77" s="71"/>
      <c r="C77" s="14"/>
      <c r="D77" s="15"/>
      <c r="E77" s="15" t="s">
        <v>6</v>
      </c>
      <c r="F77" s="15"/>
      <c r="G77" s="99"/>
      <c r="H77" s="99"/>
      <c r="I77" s="99"/>
      <c r="J77" s="99"/>
    </row>
    <row r="78" spans="1:12" s="24" customFormat="1" ht="24.75" customHeight="1" x14ac:dyDescent="0.25">
      <c r="A78" s="73" t="s">
        <v>38</v>
      </c>
      <c r="B78" s="53"/>
      <c r="C78" s="53"/>
      <c r="D78" s="55" t="s">
        <v>7</v>
      </c>
      <c r="E78" s="54"/>
      <c r="F78" s="42"/>
      <c r="G78" s="101">
        <f>SUM(G80:G80)</f>
        <v>1584584</v>
      </c>
      <c r="H78" s="101">
        <f>SUM(H80:H80)</f>
        <v>110000</v>
      </c>
      <c r="I78" s="101">
        <f>I79</f>
        <v>1474584</v>
      </c>
      <c r="J78" s="101">
        <f>J80</f>
        <v>1474584</v>
      </c>
    </row>
    <row r="79" spans="1:12" s="36" customFormat="1" ht="18.75" x14ac:dyDescent="0.25">
      <c r="A79" s="20" t="s">
        <v>20</v>
      </c>
      <c r="B79" s="83"/>
      <c r="C79" s="23"/>
      <c r="D79" s="41" t="s">
        <v>7</v>
      </c>
      <c r="E79" s="21"/>
      <c r="F79" s="21"/>
      <c r="G79" s="92">
        <f>SUM(G80:G80)</f>
        <v>1584584</v>
      </c>
      <c r="H79" s="92">
        <f>SUM(H80:H80)</f>
        <v>110000</v>
      </c>
      <c r="I79" s="92">
        <f>I80</f>
        <v>1474584</v>
      </c>
      <c r="J79" s="92">
        <f>J80</f>
        <v>1474584</v>
      </c>
      <c r="K79" s="37"/>
    </row>
    <row r="80" spans="1:12" s="24" customFormat="1" ht="76.900000000000006" customHeight="1" x14ac:dyDescent="0.25">
      <c r="A80" s="68" t="s">
        <v>54</v>
      </c>
      <c r="B80" s="64" t="s">
        <v>55</v>
      </c>
      <c r="C80" s="64" t="s">
        <v>37</v>
      </c>
      <c r="D80" s="67" t="s">
        <v>56</v>
      </c>
      <c r="E80" s="15"/>
      <c r="F80" s="15"/>
      <c r="G80" s="99">
        <f>SUM(H80:I80)</f>
        <v>1584584</v>
      </c>
      <c r="H80" s="99">
        <v>110000</v>
      </c>
      <c r="I80" s="99">
        <v>1474584</v>
      </c>
      <c r="J80" s="99">
        <f>I80</f>
        <v>1474584</v>
      </c>
      <c r="L80" s="119"/>
    </row>
    <row r="81" spans="1:12" s="24" customFormat="1" ht="63" customHeight="1" x14ac:dyDescent="0.25">
      <c r="A81" s="45"/>
      <c r="B81" s="45"/>
      <c r="C81" s="45"/>
      <c r="D81" s="46"/>
      <c r="E81" s="47" t="s">
        <v>79</v>
      </c>
      <c r="F81" s="122" t="s">
        <v>138</v>
      </c>
      <c r="G81" s="120">
        <f>G83</f>
        <v>49300</v>
      </c>
      <c r="H81" s="120">
        <f>H83</f>
        <v>49300</v>
      </c>
      <c r="I81" s="100"/>
      <c r="J81" s="100"/>
    </row>
    <row r="82" spans="1:12" s="24" customFormat="1" ht="27" customHeight="1" x14ac:dyDescent="0.25">
      <c r="A82" s="14"/>
      <c r="B82" s="71"/>
      <c r="C82" s="14"/>
      <c r="D82" s="15"/>
      <c r="E82" s="15" t="s">
        <v>6</v>
      </c>
      <c r="F82" s="15"/>
      <c r="G82" s="99"/>
      <c r="H82" s="99"/>
      <c r="I82" s="99"/>
      <c r="J82" s="99"/>
    </row>
    <row r="83" spans="1:12" s="24" customFormat="1" ht="25.5" customHeight="1" x14ac:dyDescent="0.25">
      <c r="A83" s="73" t="s">
        <v>38</v>
      </c>
      <c r="B83" s="53"/>
      <c r="C83" s="53"/>
      <c r="D83" s="55" t="s">
        <v>7</v>
      </c>
      <c r="E83" s="54"/>
      <c r="F83" s="116"/>
      <c r="G83" s="102">
        <f>SUM(G85:G85)</f>
        <v>49300</v>
      </c>
      <c r="H83" s="102">
        <f>SUM(H85:H85)</f>
        <v>49300</v>
      </c>
      <c r="I83" s="101"/>
      <c r="J83" s="101"/>
    </row>
    <row r="84" spans="1:12" s="24" customFormat="1" ht="24" customHeight="1" x14ac:dyDescent="0.25">
      <c r="A84" s="20" t="s">
        <v>20</v>
      </c>
      <c r="B84" s="83"/>
      <c r="C84" s="23"/>
      <c r="D84" s="41" t="s">
        <v>7</v>
      </c>
      <c r="E84" s="21"/>
      <c r="F84" s="21"/>
      <c r="G84" s="97">
        <f>SUM(G85:G85)</f>
        <v>49300</v>
      </c>
      <c r="H84" s="97">
        <f>SUM(H85:H85)</f>
        <v>49300</v>
      </c>
      <c r="I84" s="92"/>
      <c r="J84" s="92"/>
    </row>
    <row r="85" spans="1:12" s="24" customFormat="1" ht="24.75" customHeight="1" x14ac:dyDescent="0.25">
      <c r="A85" s="68" t="s">
        <v>68</v>
      </c>
      <c r="B85" s="64" t="s">
        <v>69</v>
      </c>
      <c r="C85" s="64" t="s">
        <v>70</v>
      </c>
      <c r="D85" s="67" t="s">
        <v>71</v>
      </c>
      <c r="E85" s="57"/>
      <c r="F85" s="15"/>
      <c r="G85" s="99">
        <f>SUM(H85:I85)</f>
        <v>49300</v>
      </c>
      <c r="H85" s="99">
        <v>49300</v>
      </c>
      <c r="I85" s="93"/>
      <c r="J85" s="99"/>
      <c r="L85" s="119"/>
    </row>
    <row r="86" spans="1:12" ht="62.25" customHeight="1" x14ac:dyDescent="0.25">
      <c r="A86" s="43"/>
      <c r="B86" s="43"/>
      <c r="C86" s="43"/>
      <c r="D86" s="35"/>
      <c r="E86" s="44" t="s">
        <v>82</v>
      </c>
      <c r="F86" s="27" t="s">
        <v>122</v>
      </c>
      <c r="G86" s="98">
        <f>G88</f>
        <v>200000</v>
      </c>
      <c r="H86" s="98">
        <f>H88</f>
        <v>200000</v>
      </c>
      <c r="I86" s="94"/>
      <c r="J86" s="94"/>
    </row>
    <row r="87" spans="1:12" ht="17.25" customHeight="1" x14ac:dyDescent="0.25">
      <c r="A87" s="7"/>
      <c r="B87" s="79"/>
      <c r="C87" s="7"/>
      <c r="D87" s="5"/>
      <c r="E87" s="5" t="s">
        <v>6</v>
      </c>
      <c r="F87" s="4"/>
      <c r="G87" s="99"/>
      <c r="H87" s="99"/>
      <c r="I87" s="99"/>
      <c r="J87" s="99"/>
    </row>
    <row r="88" spans="1:12" ht="45.75" customHeight="1" x14ac:dyDescent="0.25">
      <c r="A88" s="52" t="s">
        <v>47</v>
      </c>
      <c r="B88" s="79"/>
      <c r="C88" s="7"/>
      <c r="D88" s="75" t="s">
        <v>49</v>
      </c>
      <c r="E88" s="5"/>
      <c r="F88" s="4"/>
      <c r="G88" s="97">
        <f>G89</f>
        <v>200000</v>
      </c>
      <c r="H88" s="97">
        <f>H89</f>
        <v>200000</v>
      </c>
      <c r="I88" s="99"/>
      <c r="J88" s="99"/>
    </row>
    <row r="89" spans="1:12" ht="51" customHeight="1" x14ac:dyDescent="0.25">
      <c r="A89" s="52" t="s">
        <v>48</v>
      </c>
      <c r="B89" s="79"/>
      <c r="C89" s="7"/>
      <c r="D89" s="75" t="s">
        <v>49</v>
      </c>
      <c r="E89" s="5"/>
      <c r="F89" s="4"/>
      <c r="G89" s="97">
        <f>G90</f>
        <v>200000</v>
      </c>
      <c r="H89" s="97">
        <f>H90</f>
        <v>200000</v>
      </c>
      <c r="I89" s="99"/>
      <c r="J89" s="99"/>
    </row>
    <row r="90" spans="1:12" ht="23.25" customHeight="1" x14ac:dyDescent="0.25">
      <c r="A90" s="39" t="s">
        <v>83</v>
      </c>
      <c r="B90" s="79" t="s">
        <v>84</v>
      </c>
      <c r="C90" s="7" t="s">
        <v>85</v>
      </c>
      <c r="D90" s="5" t="s">
        <v>86</v>
      </c>
      <c r="E90" s="5"/>
      <c r="F90" s="4"/>
      <c r="G90" s="99">
        <f>H90</f>
        <v>200000</v>
      </c>
      <c r="H90" s="99">
        <v>200000</v>
      </c>
      <c r="I90" s="99"/>
      <c r="J90" s="99"/>
      <c r="L90" s="119"/>
    </row>
    <row r="91" spans="1:12" s="24" customFormat="1" ht="99" customHeight="1" x14ac:dyDescent="0.25">
      <c r="A91" s="45"/>
      <c r="B91" s="45"/>
      <c r="C91" s="45"/>
      <c r="D91" s="46"/>
      <c r="E91" s="47" t="s">
        <v>135</v>
      </c>
      <c r="F91" s="27" t="s">
        <v>123</v>
      </c>
      <c r="G91" s="120">
        <f>G93</f>
        <v>920000</v>
      </c>
      <c r="H91" s="120"/>
      <c r="I91" s="120">
        <f t="shared" ref="I91:J91" si="14">I93</f>
        <v>920000</v>
      </c>
      <c r="J91" s="120">
        <f t="shared" si="14"/>
        <v>920000</v>
      </c>
    </row>
    <row r="92" spans="1:12" s="24" customFormat="1" ht="20.25" customHeight="1" x14ac:dyDescent="0.25">
      <c r="A92" s="14"/>
      <c r="B92" s="71"/>
      <c r="C92" s="14"/>
      <c r="D92" s="15"/>
      <c r="E92" s="15" t="s">
        <v>6</v>
      </c>
      <c r="F92" s="15"/>
      <c r="G92" s="99"/>
      <c r="H92" s="99"/>
      <c r="I92" s="99"/>
      <c r="J92" s="99"/>
    </row>
    <row r="93" spans="1:12" s="24" customFormat="1" ht="20.25" customHeight="1" x14ac:dyDescent="0.25">
      <c r="A93" s="73" t="s">
        <v>38</v>
      </c>
      <c r="B93" s="53"/>
      <c r="C93" s="53"/>
      <c r="D93" s="55" t="s">
        <v>7</v>
      </c>
      <c r="E93" s="54"/>
      <c r="F93" s="42"/>
      <c r="G93" s="101">
        <f>SUM(G95:G95)</f>
        <v>920000</v>
      </c>
      <c r="H93" s="101"/>
      <c r="I93" s="102">
        <f t="shared" ref="I93:J93" si="15">SUM(I95:I95)</f>
        <v>920000</v>
      </c>
      <c r="J93" s="101">
        <f t="shared" si="15"/>
        <v>920000</v>
      </c>
    </row>
    <row r="94" spans="1:12" s="24" customFormat="1" ht="20.25" customHeight="1" x14ac:dyDescent="0.25">
      <c r="A94" s="20" t="s">
        <v>20</v>
      </c>
      <c r="B94" s="83"/>
      <c r="C94" s="23"/>
      <c r="D94" s="41" t="s">
        <v>7</v>
      </c>
      <c r="E94" s="21"/>
      <c r="F94" s="21"/>
      <c r="G94" s="92">
        <f>SUM(G95:G95)</f>
        <v>920000</v>
      </c>
      <c r="H94" s="92"/>
      <c r="I94" s="97">
        <f t="shared" ref="I94:J94" si="16">SUM(I95:I95)</f>
        <v>920000</v>
      </c>
      <c r="J94" s="92">
        <f t="shared" si="16"/>
        <v>920000</v>
      </c>
    </row>
    <row r="95" spans="1:12" s="24" customFormat="1" ht="20.25" customHeight="1" x14ac:dyDescent="0.25">
      <c r="A95" s="68" t="s">
        <v>101</v>
      </c>
      <c r="B95" s="64" t="s">
        <v>102</v>
      </c>
      <c r="C95" s="64" t="s">
        <v>103</v>
      </c>
      <c r="D95" s="110" t="s">
        <v>104</v>
      </c>
      <c r="E95" s="57"/>
      <c r="F95" s="57"/>
      <c r="G95" s="99">
        <f>SUM(H95:I95)</f>
        <v>920000</v>
      </c>
      <c r="H95" s="99"/>
      <c r="I95" s="99">
        <v>920000</v>
      </c>
      <c r="J95" s="99">
        <f>I95</f>
        <v>920000</v>
      </c>
      <c r="L95" s="119"/>
    </row>
    <row r="96" spans="1:12" ht="101.25" customHeight="1" x14ac:dyDescent="0.25">
      <c r="A96" s="43"/>
      <c r="B96" s="43"/>
      <c r="C96" s="43"/>
      <c r="D96" s="35"/>
      <c r="E96" s="44" t="s">
        <v>96</v>
      </c>
      <c r="F96" s="27" t="s">
        <v>124</v>
      </c>
      <c r="G96" s="98">
        <f>G98</f>
        <v>56459582</v>
      </c>
      <c r="H96" s="98">
        <f t="shared" ref="H96:J96" si="17">H98</f>
        <v>29816492</v>
      </c>
      <c r="I96" s="98">
        <f t="shared" si="17"/>
        <v>26643090</v>
      </c>
      <c r="J96" s="98">
        <f t="shared" si="17"/>
        <v>26643090</v>
      </c>
    </row>
    <row r="97" spans="1:12" s="24" customFormat="1" ht="18.75" x14ac:dyDescent="0.25">
      <c r="A97" s="14"/>
      <c r="B97" s="71"/>
      <c r="C97" s="14"/>
      <c r="D97" s="15"/>
      <c r="E97" s="15" t="s">
        <v>6</v>
      </c>
      <c r="F97" s="15"/>
      <c r="G97" s="99"/>
      <c r="H97" s="99"/>
      <c r="I97" s="99"/>
      <c r="J97" s="99"/>
    </row>
    <row r="98" spans="1:12" s="24" customFormat="1" ht="18.75" x14ac:dyDescent="0.25">
      <c r="A98" s="73" t="s">
        <v>39</v>
      </c>
      <c r="B98" s="53"/>
      <c r="C98" s="53"/>
      <c r="D98" s="51" t="s">
        <v>29</v>
      </c>
      <c r="E98" s="54"/>
      <c r="F98" s="116"/>
      <c r="G98" s="102">
        <f>H98+I98</f>
        <v>56459582</v>
      </c>
      <c r="H98" s="102">
        <f>H99</f>
        <v>29816492</v>
      </c>
      <c r="I98" s="101">
        <f>I99</f>
        <v>26643090</v>
      </c>
      <c r="J98" s="101">
        <f>J99</f>
        <v>26643090</v>
      </c>
    </row>
    <row r="99" spans="1:12" s="24" customFormat="1" ht="18.75" x14ac:dyDescent="0.25">
      <c r="A99" s="20" t="s">
        <v>40</v>
      </c>
      <c r="B99" s="83"/>
      <c r="C99" s="23"/>
      <c r="D99" s="51" t="s">
        <v>29</v>
      </c>
      <c r="E99" s="21"/>
      <c r="F99" s="21"/>
      <c r="G99" s="97">
        <f>SUM(G100:G100)</f>
        <v>56459582</v>
      </c>
      <c r="H99" s="97">
        <f>SUM(H100:H100)</f>
        <v>29816492</v>
      </c>
      <c r="I99" s="92">
        <f>I100</f>
        <v>26643090</v>
      </c>
      <c r="J99" s="92">
        <f>J100</f>
        <v>26643090</v>
      </c>
    </row>
    <row r="100" spans="1:12" ht="44.25" customHeight="1" x14ac:dyDescent="0.25">
      <c r="A100" s="68" t="s">
        <v>97</v>
      </c>
      <c r="B100" s="64" t="s">
        <v>98</v>
      </c>
      <c r="C100" s="64" t="s">
        <v>99</v>
      </c>
      <c r="D100" s="67" t="s">
        <v>100</v>
      </c>
      <c r="E100" s="5"/>
      <c r="F100" s="4"/>
      <c r="G100" s="99">
        <f>H100+I100</f>
        <v>56459582</v>
      </c>
      <c r="H100" s="99">
        <v>29816492</v>
      </c>
      <c r="I100" s="93">
        <v>26643090</v>
      </c>
      <c r="J100" s="93">
        <f>I100</f>
        <v>26643090</v>
      </c>
    </row>
    <row r="101" spans="1:12" ht="81" customHeight="1" x14ac:dyDescent="0.25">
      <c r="A101" s="50"/>
      <c r="B101" s="34"/>
      <c r="C101" s="34"/>
      <c r="D101" s="48"/>
      <c r="E101" s="47" t="s">
        <v>134</v>
      </c>
      <c r="F101" s="27" t="s">
        <v>125</v>
      </c>
      <c r="G101" s="98">
        <f>G103</f>
        <v>7615700</v>
      </c>
      <c r="H101" s="98">
        <f>H103</f>
        <v>3346280</v>
      </c>
      <c r="I101" s="98">
        <f>I103</f>
        <v>4269420</v>
      </c>
      <c r="J101" s="98">
        <f>J103</f>
        <v>4269420</v>
      </c>
    </row>
    <row r="102" spans="1:12" ht="17.25" customHeight="1" x14ac:dyDescent="0.25">
      <c r="A102" s="68"/>
      <c r="B102" s="64"/>
      <c r="C102" s="64"/>
      <c r="D102" s="67"/>
      <c r="E102" s="15" t="s">
        <v>6</v>
      </c>
      <c r="F102" s="4"/>
      <c r="G102" s="99"/>
      <c r="H102" s="99"/>
      <c r="I102" s="93"/>
      <c r="J102" s="93"/>
    </row>
    <row r="103" spans="1:12" ht="21.75" customHeight="1" x14ac:dyDescent="0.25">
      <c r="A103" s="73" t="s">
        <v>39</v>
      </c>
      <c r="B103" s="53"/>
      <c r="C103" s="53"/>
      <c r="D103" s="51" t="s">
        <v>29</v>
      </c>
      <c r="E103" s="5"/>
      <c r="F103" s="4"/>
      <c r="G103" s="97">
        <f>G104</f>
        <v>7615700</v>
      </c>
      <c r="H103" s="97">
        <f>H104</f>
        <v>3346280</v>
      </c>
      <c r="I103" s="92">
        <f>I104</f>
        <v>4269420</v>
      </c>
      <c r="J103" s="92">
        <f>J104</f>
        <v>4269420</v>
      </c>
    </row>
    <row r="104" spans="1:12" ht="21.75" customHeight="1" x14ac:dyDescent="0.25">
      <c r="A104" s="20" t="s">
        <v>40</v>
      </c>
      <c r="B104" s="83"/>
      <c r="C104" s="23"/>
      <c r="D104" s="51" t="s">
        <v>29</v>
      </c>
      <c r="E104" s="5"/>
      <c r="F104" s="4"/>
      <c r="G104" s="97">
        <f>G105+G106</f>
        <v>7615700</v>
      </c>
      <c r="H104" s="97">
        <f>H105+H106</f>
        <v>3346280</v>
      </c>
      <c r="I104" s="92">
        <f>SUM(I105:I106)</f>
        <v>4269420</v>
      </c>
      <c r="J104" s="92">
        <f>SUM(J105:J106)</f>
        <v>4269420</v>
      </c>
    </row>
    <row r="105" spans="1:12" ht="36.75" customHeight="1" x14ac:dyDescent="0.25">
      <c r="A105" s="68" t="s">
        <v>97</v>
      </c>
      <c r="B105" s="64" t="s">
        <v>98</v>
      </c>
      <c r="C105" s="64" t="s">
        <v>11</v>
      </c>
      <c r="D105" s="67" t="s">
        <v>100</v>
      </c>
      <c r="E105" s="5"/>
      <c r="F105" s="4"/>
      <c r="G105" s="99">
        <f>H105</f>
        <v>500000</v>
      </c>
      <c r="H105" s="99">
        <v>500000</v>
      </c>
      <c r="I105" s="93"/>
      <c r="J105" s="93"/>
      <c r="L105" s="119"/>
    </row>
    <row r="106" spans="1:12" ht="36.75" customHeight="1" x14ac:dyDescent="0.25">
      <c r="A106" s="68" t="s">
        <v>110</v>
      </c>
      <c r="B106" s="64" t="s">
        <v>10</v>
      </c>
      <c r="C106" s="64" t="s">
        <v>11</v>
      </c>
      <c r="D106" s="5" t="s">
        <v>30</v>
      </c>
      <c r="E106" s="5"/>
      <c r="F106" s="4"/>
      <c r="G106" s="99">
        <f>H106+I106</f>
        <v>7115700</v>
      </c>
      <c r="H106" s="99">
        <v>2846280</v>
      </c>
      <c r="I106" s="93">
        <v>4269420</v>
      </c>
      <c r="J106" s="93">
        <f>I106</f>
        <v>4269420</v>
      </c>
      <c r="L106" s="119"/>
    </row>
    <row r="107" spans="1:12" ht="62.25" customHeight="1" x14ac:dyDescent="0.25">
      <c r="A107" s="50"/>
      <c r="B107" s="34"/>
      <c r="C107" s="34"/>
      <c r="D107" s="48"/>
      <c r="E107" s="44" t="s">
        <v>127</v>
      </c>
      <c r="F107" s="27" t="s">
        <v>128</v>
      </c>
      <c r="G107" s="98">
        <v>150000</v>
      </c>
      <c r="H107" s="98">
        <v>150000</v>
      </c>
      <c r="I107" s="98"/>
      <c r="J107" s="98"/>
      <c r="L107" s="119"/>
    </row>
    <row r="108" spans="1:12" ht="22.5" customHeight="1" x14ac:dyDescent="0.25">
      <c r="A108" s="123"/>
      <c r="B108" s="123"/>
      <c r="C108" s="123"/>
      <c r="D108" s="123"/>
      <c r="E108" s="5" t="s">
        <v>6</v>
      </c>
      <c r="F108" s="4"/>
      <c r="G108" s="99"/>
      <c r="H108" s="99"/>
      <c r="I108" s="93"/>
      <c r="J108" s="93"/>
      <c r="L108" s="119"/>
    </row>
    <row r="109" spans="1:12" ht="36.75" customHeight="1" x14ac:dyDescent="0.25">
      <c r="A109" s="52" t="s">
        <v>47</v>
      </c>
      <c r="B109" s="79"/>
      <c r="C109" s="7"/>
      <c r="D109" s="75" t="s">
        <v>49</v>
      </c>
      <c r="E109" s="5"/>
      <c r="F109" s="4"/>
      <c r="G109" s="97">
        <f>G110</f>
        <v>150000</v>
      </c>
      <c r="H109" s="97">
        <f>H110</f>
        <v>150000</v>
      </c>
      <c r="I109" s="93"/>
      <c r="J109" s="93"/>
      <c r="L109" s="119"/>
    </row>
    <row r="110" spans="1:12" ht="36.75" customHeight="1" x14ac:dyDescent="0.25">
      <c r="A110" s="52" t="s">
        <v>48</v>
      </c>
      <c r="B110" s="79"/>
      <c r="C110" s="7"/>
      <c r="D110" s="75" t="s">
        <v>49</v>
      </c>
      <c r="E110" s="5"/>
      <c r="F110" s="4"/>
      <c r="G110" s="97">
        <f>G111</f>
        <v>150000</v>
      </c>
      <c r="H110" s="97">
        <f>H111</f>
        <v>150000</v>
      </c>
      <c r="I110" s="93"/>
      <c r="J110" s="93"/>
      <c r="L110" s="119"/>
    </row>
    <row r="111" spans="1:12" ht="27.75" customHeight="1" x14ac:dyDescent="0.25">
      <c r="A111" s="68" t="s">
        <v>129</v>
      </c>
      <c r="B111" s="64" t="s">
        <v>130</v>
      </c>
      <c r="C111" s="64" t="s">
        <v>131</v>
      </c>
      <c r="D111" s="67" t="s">
        <v>132</v>
      </c>
      <c r="E111" s="5"/>
      <c r="F111" s="4"/>
      <c r="G111" s="99">
        <v>150000</v>
      </c>
      <c r="H111" s="99">
        <v>150000</v>
      </c>
      <c r="I111" s="93"/>
      <c r="J111" s="93"/>
      <c r="L111" s="119"/>
    </row>
    <row r="112" spans="1:12" ht="61.5" customHeight="1" x14ac:dyDescent="0.25">
      <c r="A112" s="43"/>
      <c r="B112" s="43"/>
      <c r="C112" s="43"/>
      <c r="D112" s="35"/>
      <c r="E112" s="44" t="s">
        <v>75</v>
      </c>
      <c r="F112" s="27" t="s">
        <v>126</v>
      </c>
      <c r="G112" s="98">
        <f>G114</f>
        <v>21641.9</v>
      </c>
      <c r="H112" s="98">
        <f>H114</f>
        <v>21641.9</v>
      </c>
      <c r="I112" s="94"/>
      <c r="J112" s="94"/>
    </row>
    <row r="113" spans="1:12" ht="26.25" customHeight="1" x14ac:dyDescent="0.25">
      <c r="A113" s="7"/>
      <c r="B113" s="79"/>
      <c r="C113" s="7"/>
      <c r="D113" s="5"/>
      <c r="E113" s="5" t="s">
        <v>6</v>
      </c>
      <c r="F113" s="4"/>
      <c r="G113" s="99"/>
      <c r="H113" s="99"/>
      <c r="I113" s="99"/>
      <c r="J113" s="99"/>
    </row>
    <row r="114" spans="1:12" ht="37.5" x14ac:dyDescent="0.25">
      <c r="A114" s="52" t="s">
        <v>47</v>
      </c>
      <c r="B114" s="79"/>
      <c r="C114" s="7"/>
      <c r="D114" s="75" t="s">
        <v>49</v>
      </c>
      <c r="E114" s="5"/>
      <c r="F114" s="4"/>
      <c r="G114" s="97">
        <f>G115</f>
        <v>21641.9</v>
      </c>
      <c r="H114" s="97">
        <f>H115</f>
        <v>21641.9</v>
      </c>
      <c r="I114" s="99"/>
      <c r="J114" s="99"/>
    </row>
    <row r="115" spans="1:12" ht="37.5" x14ac:dyDescent="0.25">
      <c r="A115" s="52" t="s">
        <v>48</v>
      </c>
      <c r="B115" s="79"/>
      <c r="C115" s="7"/>
      <c r="D115" s="75" t="s">
        <v>49</v>
      </c>
      <c r="E115" s="5"/>
      <c r="F115" s="4"/>
      <c r="G115" s="97">
        <f>G116</f>
        <v>21641.9</v>
      </c>
      <c r="H115" s="97">
        <f>H116</f>
        <v>21641.9</v>
      </c>
      <c r="I115" s="99"/>
      <c r="J115" s="99"/>
    </row>
    <row r="116" spans="1:12" ht="21.75" customHeight="1" x14ac:dyDescent="0.25">
      <c r="A116" s="39" t="s">
        <v>76</v>
      </c>
      <c r="B116" s="79" t="s">
        <v>10</v>
      </c>
      <c r="C116" s="56" t="s">
        <v>11</v>
      </c>
      <c r="D116" s="5" t="s">
        <v>30</v>
      </c>
      <c r="E116" s="5"/>
      <c r="F116" s="4"/>
      <c r="G116" s="99">
        <f>H116</f>
        <v>21641.9</v>
      </c>
      <c r="H116" s="99">
        <v>21641.9</v>
      </c>
      <c r="I116" s="99"/>
      <c r="J116" s="99"/>
      <c r="L116" s="119"/>
    </row>
    <row r="117" spans="1:12" ht="18.75" x14ac:dyDescent="0.3">
      <c r="A117" s="6" t="s">
        <v>19</v>
      </c>
      <c r="B117" s="6" t="s">
        <v>19</v>
      </c>
      <c r="C117" s="6" t="s">
        <v>19</v>
      </c>
      <c r="D117" s="6" t="s">
        <v>2</v>
      </c>
      <c r="E117" s="6" t="s">
        <v>19</v>
      </c>
      <c r="F117" s="6" t="s">
        <v>19</v>
      </c>
      <c r="G117" s="102">
        <f>H117+I117</f>
        <v>124042316.90000001</v>
      </c>
      <c r="H117" s="102">
        <f>H112+H86+H81+H76+H66+I62+H57+H52+H43+H38+H33+H28+H22+H17+H10+H101+H96+H107</f>
        <v>82222059.900000006</v>
      </c>
      <c r="I117" s="102">
        <f>I76+I71+I10+I91+I38+I96+I101</f>
        <v>41820257</v>
      </c>
      <c r="J117" s="102">
        <f>J76+J10+J91+J38+J96+J101</f>
        <v>35745357</v>
      </c>
    </row>
    <row r="118" spans="1:12" ht="18.75" x14ac:dyDescent="0.3">
      <c r="A118" s="3"/>
      <c r="B118" s="3"/>
      <c r="C118" s="3"/>
      <c r="D118" s="3"/>
      <c r="E118" s="3"/>
      <c r="F118" s="3"/>
      <c r="G118" s="121"/>
      <c r="H118" s="121"/>
      <c r="I118" s="121"/>
      <c r="J118" s="121"/>
    </row>
    <row r="119" spans="1:12" ht="18.75" x14ac:dyDescent="0.3">
      <c r="A119" s="3"/>
      <c r="B119" s="3"/>
      <c r="C119" s="3"/>
      <c r="D119" s="3"/>
      <c r="E119" s="3"/>
      <c r="F119" s="3"/>
      <c r="G119" s="121"/>
      <c r="H119" s="121"/>
      <c r="I119" s="121"/>
      <c r="J119" s="121"/>
    </row>
    <row r="120" spans="1:12" ht="18.75" x14ac:dyDescent="0.25">
      <c r="D120" s="85" t="s">
        <v>109</v>
      </c>
      <c r="F120" s="127" t="s">
        <v>27</v>
      </c>
      <c r="G120" s="127"/>
    </row>
    <row r="123" spans="1:12" ht="18.75" x14ac:dyDescent="0.25">
      <c r="E123" s="11"/>
      <c r="F123" s="10"/>
    </row>
  </sheetData>
  <autoFilter ref="A1:J120">
    <filterColumn colId="7" showButton="0"/>
    <filterColumn colId="8" showButton="0"/>
  </autoFilter>
  <mergeCells count="15">
    <mergeCell ref="F2:J2"/>
    <mergeCell ref="F4:J4"/>
    <mergeCell ref="H1:J1"/>
    <mergeCell ref="H3:J3"/>
    <mergeCell ref="F120:G120"/>
    <mergeCell ref="I8:J8"/>
    <mergeCell ref="F8:F9"/>
    <mergeCell ref="G8:G9"/>
    <mergeCell ref="H8:H9"/>
    <mergeCell ref="A5:H5"/>
    <mergeCell ref="A8:A9"/>
    <mergeCell ref="B8:B9"/>
    <mergeCell ref="C8:C9"/>
    <mergeCell ref="D8:D9"/>
    <mergeCell ref="E8:E9"/>
  </mergeCells>
  <phoneticPr fontId="14" type="noConversion"/>
  <pageMargins left="3.937007874015748E-2" right="3.937007874015748E-2" top="0.55118110236220474" bottom="0.55118110236220474" header="0.11811023622047245" footer="0.11811023622047245"/>
  <pageSetup paperSize="9" scale="41" fitToHeight="4" orientation="landscape" r:id="rId1"/>
  <rowBreaks count="2" manualBreakCount="2">
    <brk id="79" max="9" man="1"/>
    <brk id="91" max="9" man="1"/>
  </rowBreaks>
  <colBreaks count="1" manualBreakCount="1">
    <brk id="10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2024-04-18T08:06:52Z</cp:lastPrinted>
  <dcterms:created xsi:type="dcterms:W3CDTF">2019-03-12T07:29:14Z</dcterms:created>
  <dcterms:modified xsi:type="dcterms:W3CDTF">2024-05-06T12:28:22Z</dcterms:modified>
</cp:coreProperties>
</file>