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Лист1!$A$1:$J$161</definedName>
    <definedName name="_xlnm.Print_Area" localSheetId="0">Лист1!$A$1:$J$164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86" i="1"/>
  <c r="I86" i="1"/>
  <c r="I85" i="1" s="1"/>
  <c r="G88" i="1"/>
  <c r="J88" i="1"/>
  <c r="J86" i="1" s="1"/>
  <c r="J85" i="1" s="1"/>
  <c r="H136" i="1"/>
  <c r="H135" i="1" s="1"/>
  <c r="H133" i="1" s="1"/>
  <c r="G101" i="1"/>
  <c r="H99" i="1"/>
  <c r="H125" i="1"/>
  <c r="I125" i="1"/>
  <c r="J126" i="1"/>
  <c r="G127" i="1" l="1"/>
  <c r="J127" i="1"/>
  <c r="J125" i="1" s="1"/>
  <c r="I25" i="1"/>
  <c r="G28" i="1"/>
  <c r="J28" i="1"/>
  <c r="H14" i="1"/>
  <c r="I14" i="1"/>
  <c r="G16" i="1"/>
  <c r="J16" i="1"/>
  <c r="G100" i="1"/>
  <c r="G99" i="1" s="1"/>
  <c r="I99" i="1"/>
  <c r="I98" i="1" s="1"/>
  <c r="I96" i="1" s="1"/>
  <c r="J100" i="1"/>
  <c r="J99" i="1" s="1"/>
  <c r="J98" i="1" s="1"/>
  <c r="J96" i="1" s="1"/>
  <c r="H98" i="1"/>
  <c r="J142" i="1"/>
  <c r="J27" i="1"/>
  <c r="J25" i="1" s="1"/>
  <c r="G98" i="1" l="1"/>
  <c r="G96" i="1" s="1"/>
  <c r="H96" i="1"/>
  <c r="J124" i="1" l="1"/>
  <c r="J122" i="1" s="1"/>
  <c r="G126" i="1"/>
  <c r="G125" i="1" s="1"/>
  <c r="I124" i="1"/>
  <c r="I122" i="1" s="1"/>
  <c r="H124" i="1"/>
  <c r="H122" i="1" s="1"/>
  <c r="G124" i="1" l="1"/>
  <c r="G122" i="1" s="1"/>
  <c r="G142" i="1"/>
  <c r="J14" i="1"/>
  <c r="H92" i="1"/>
  <c r="G94" i="1"/>
  <c r="H25" i="1"/>
  <c r="G27" i="1"/>
  <c r="I24" i="1"/>
  <c r="I22" i="1" s="1"/>
  <c r="J24" i="1"/>
  <c r="J22" i="1" s="1"/>
  <c r="J106" i="1" l="1"/>
  <c r="J105" i="1" s="1"/>
  <c r="G106" i="1"/>
  <c r="G104" i="1" s="1"/>
  <c r="G102" i="1" s="1"/>
  <c r="I105" i="1"/>
  <c r="I104" i="1"/>
  <c r="I102" i="1" s="1"/>
  <c r="G105" i="1" l="1"/>
  <c r="J104" i="1"/>
  <c r="J102" i="1" s="1"/>
  <c r="H83" i="1" l="1"/>
  <c r="J83" i="1"/>
  <c r="I83" i="1"/>
  <c r="H67" i="1"/>
  <c r="H57" i="1"/>
  <c r="G62" i="1"/>
  <c r="G69" i="1" l="1"/>
  <c r="G67" i="1"/>
  <c r="G64" i="1" s="1"/>
  <c r="G74" i="1"/>
  <c r="H73" i="1"/>
  <c r="G73" i="1" s="1"/>
  <c r="H120" i="1"/>
  <c r="G120" i="1" s="1"/>
  <c r="G119" i="1" s="1"/>
  <c r="G117" i="1" s="1"/>
  <c r="G121" i="1"/>
  <c r="J43" i="1"/>
  <c r="G152" i="1"/>
  <c r="G151" i="1" s="1"/>
  <c r="G150" i="1" s="1"/>
  <c r="G148" i="1" s="1"/>
  <c r="H151" i="1"/>
  <c r="H150" i="1" s="1"/>
  <c r="H148" i="1" s="1"/>
  <c r="I156" i="1"/>
  <c r="G147" i="1"/>
  <c r="I82" i="1"/>
  <c r="I80" i="1" s="1"/>
  <c r="J82" i="1"/>
  <c r="J80" i="1" s="1"/>
  <c r="G84" i="1"/>
  <c r="G83" i="1" s="1"/>
  <c r="G95" i="1"/>
  <c r="J92" i="1"/>
  <c r="J91" i="1" s="1"/>
  <c r="J89" i="1" s="1"/>
  <c r="I92" i="1"/>
  <c r="I91" i="1" s="1"/>
  <c r="I89" i="1" s="1"/>
  <c r="J137" i="1"/>
  <c r="H66" i="1" l="1"/>
  <c r="G66" i="1" s="1"/>
  <c r="H64" i="1"/>
  <c r="H119" i="1"/>
  <c r="H117" i="1" s="1"/>
  <c r="G53" i="1"/>
  <c r="G52" i="1" s="1"/>
  <c r="H52" i="1"/>
  <c r="H51" i="1"/>
  <c r="H49" i="1" s="1"/>
  <c r="G48" i="1"/>
  <c r="G47" i="1" s="1"/>
  <c r="H47" i="1"/>
  <c r="H46" i="1" s="1"/>
  <c r="G51" i="1" l="1"/>
  <c r="G49" i="1" s="1"/>
  <c r="G46" i="1"/>
  <c r="H44" i="1" l="1"/>
  <c r="G44" i="1"/>
  <c r="G157" i="1"/>
  <c r="G156" i="1" s="1"/>
  <c r="G137" i="1"/>
  <c r="J136" i="1"/>
  <c r="J135" i="1" s="1"/>
  <c r="J133" i="1" s="1"/>
  <c r="I136" i="1"/>
  <c r="I135" i="1" s="1"/>
  <c r="I133" i="1" s="1"/>
  <c r="G136" i="1" l="1"/>
  <c r="G135" i="1"/>
  <c r="G133" i="1" s="1"/>
  <c r="J156" i="1"/>
  <c r="I155" i="1"/>
  <c r="I153" i="1" s="1"/>
  <c r="J153" i="1" s="1"/>
  <c r="J155" i="1" l="1"/>
  <c r="I13" i="1" l="1"/>
  <c r="I11" i="1" s="1"/>
  <c r="H13" i="1"/>
  <c r="H146" i="1"/>
  <c r="H145" i="1" s="1"/>
  <c r="H143" i="1" s="1"/>
  <c r="G146" i="1"/>
  <c r="G145" i="1" s="1"/>
  <c r="G143" i="1" s="1"/>
  <c r="J13" i="1" l="1"/>
  <c r="J11" i="1" s="1"/>
  <c r="I141" i="1" l="1"/>
  <c r="I140" i="1" s="1"/>
  <c r="I138" i="1" s="1"/>
  <c r="J141" i="1"/>
  <c r="J140" i="1" s="1"/>
  <c r="J138" i="1" s="1"/>
  <c r="H24" i="1" l="1"/>
  <c r="H22" i="1" s="1"/>
  <c r="G26" i="1"/>
  <c r="G25" i="1" s="1"/>
  <c r="G24" i="1" l="1"/>
  <c r="G22" i="1" s="1"/>
  <c r="H141" i="1" l="1"/>
  <c r="H140" i="1" s="1"/>
  <c r="G140" i="1" l="1"/>
  <c r="H138" i="1"/>
  <c r="G141" i="1"/>
  <c r="G60" i="1"/>
  <c r="G79" i="1"/>
  <c r="G116" i="1"/>
  <c r="G87" i="1"/>
  <c r="G86" i="1" s="1"/>
  <c r="G93" i="1"/>
  <c r="G92" i="1" s="1"/>
  <c r="H91" i="1"/>
  <c r="G138" i="1" l="1"/>
  <c r="H89" i="1"/>
  <c r="G91" i="1"/>
  <c r="G89" i="1" s="1"/>
  <c r="I115" i="1"/>
  <c r="G21" i="1"/>
  <c r="H20" i="1"/>
  <c r="H19" i="1" s="1"/>
  <c r="H17" i="1" s="1"/>
  <c r="G14" i="1"/>
  <c r="G63" i="1"/>
  <c r="I114" i="1" l="1"/>
  <c r="I112" i="1" s="1"/>
  <c r="J116" i="1"/>
  <c r="G19" i="1"/>
  <c r="G17" i="1" s="1"/>
  <c r="G20" i="1"/>
  <c r="J114" i="1" l="1"/>
  <c r="J112" i="1" s="1"/>
  <c r="J115" i="1"/>
  <c r="G85" i="1" l="1"/>
  <c r="H11" i="1" l="1"/>
  <c r="G132" i="1"/>
  <c r="H131" i="1"/>
  <c r="H130" i="1" s="1"/>
  <c r="H128" i="1" l="1"/>
  <c r="G131" i="1"/>
  <c r="G130" i="1" s="1"/>
  <c r="G128" i="1" s="1"/>
  <c r="G13" i="1"/>
  <c r="G11" i="1" s="1"/>
  <c r="I42" i="1" l="1"/>
  <c r="I41" i="1" s="1"/>
  <c r="I39" i="1" s="1"/>
  <c r="J42" i="1"/>
  <c r="J41" i="1" s="1"/>
  <c r="J39" i="1" s="1"/>
  <c r="J158" i="1" s="1"/>
  <c r="G43" i="1"/>
  <c r="G59" i="1"/>
  <c r="G61" i="1"/>
  <c r="G155" i="1"/>
  <c r="G153" i="1" s="1"/>
  <c r="H156" i="1"/>
  <c r="G111" i="1"/>
  <c r="I110" i="1"/>
  <c r="G38" i="1"/>
  <c r="G37" i="1" s="1"/>
  <c r="G36" i="1" s="1"/>
  <c r="G34" i="1" s="1"/>
  <c r="H37" i="1"/>
  <c r="H36" i="1" s="1"/>
  <c r="H34" i="1" s="1"/>
  <c r="G33" i="1"/>
  <c r="H32" i="1"/>
  <c r="H31" i="1" s="1"/>
  <c r="H29" i="1" s="1"/>
  <c r="G57" i="1" l="1"/>
  <c r="G32" i="1"/>
  <c r="G31" i="1" s="1"/>
  <c r="I109" i="1"/>
  <c r="H155" i="1"/>
  <c r="H153" i="1" s="1"/>
  <c r="G110" i="1"/>
  <c r="G29" i="1" l="1"/>
  <c r="G109" i="1"/>
  <c r="G107" i="1" s="1"/>
  <c r="I107" i="1"/>
  <c r="I158" i="1" s="1"/>
  <c r="H56" i="1"/>
  <c r="H54" i="1" s="1"/>
  <c r="G82" i="1" l="1"/>
  <c r="G80" i="1" s="1"/>
  <c r="H82" i="1"/>
  <c r="H42" i="1"/>
  <c r="H41" i="1" s="1"/>
  <c r="H39" i="1" s="1"/>
  <c r="G42" i="1"/>
  <c r="G41" i="1" s="1"/>
  <c r="G39" i="1" l="1"/>
  <c r="H85" i="1"/>
  <c r="H80" i="1" s="1"/>
  <c r="H115" i="1"/>
  <c r="H114" i="1"/>
  <c r="H112" i="1" s="1"/>
  <c r="G56" i="1"/>
  <c r="G115" i="1"/>
  <c r="G54" i="1" l="1"/>
  <c r="G114" i="1"/>
  <c r="G112" i="1" s="1"/>
  <c r="H78" i="1" l="1"/>
  <c r="G78" i="1"/>
  <c r="H77" i="1"/>
  <c r="H75" i="1" s="1"/>
  <c r="G77" i="1"/>
  <c r="G75" i="1" s="1"/>
  <c r="G70" i="1" l="1"/>
  <c r="H72" i="1"/>
  <c r="G72" i="1" s="1"/>
  <c r="H70" i="1"/>
  <c r="H158" i="1" s="1"/>
  <c r="G158" i="1" l="1"/>
</calcChain>
</file>

<file path=xl/sharedStrings.xml><?xml version="1.0" encoding="utf-8"?>
<sst xmlns="http://schemas.openxmlformats.org/spreadsheetml/2006/main" count="356" uniqueCount="182">
  <si>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</si>
  <si>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</si>
  <si>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</si>
  <si>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</si>
  <si>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</si>
  <si>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</si>
  <si>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</si>
  <si>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</si>
  <si>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</si>
  <si>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</si>
  <si>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</si>
  <si>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</si>
  <si>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</si>
  <si>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</si>
  <si>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</si>
  <si>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</si>
  <si>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</si>
  <si>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</si>
  <si>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</si>
  <si>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</si>
  <si>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</si>
  <si>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</si>
  <si>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</si>
  <si>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</si>
  <si>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</si>
  <si>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</si>
  <si>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</si>
  <si>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</si>
  <si>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</si>
  <si>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</si>
  <si>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2020-2025 роки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</si>
  <si>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2021-2025 роки.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</si>
  <si>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</si>
  <si>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</si>
  <si>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</si>
  <si>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</si>
  <si>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</si>
  <si>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</si>
  <si>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</si>
  <si>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</si>
  <si>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</si>
  <si>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</si>
  <si>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</si>
  <si>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</si>
  <si>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</si>
  <si>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</si>
  <si>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</si>
  <si>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</si>
  <si>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</si>
  <si>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</si>
  <si>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0216083</t>
  </si>
  <si>
    <t>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</si>
  <si>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х їх числа</t>
  </si>
  <si>
    <t>0813242</t>
  </si>
  <si>
    <t>0813112</t>
  </si>
  <si>
    <t>Заходи державної політики з питань дітей та їх соціального захисту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</si>
  <si>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2023-2025 роки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</si>
  <si>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</si>
  <si>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</si>
  <si>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</si>
  <si>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</si>
  <si>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</si>
  <si>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 xml:space="preserve">Комплексна програма
розвитку освіти Новоолександрівської 
сільської ради на 2021-2025 роки
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</si>
  <si>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</si>
  <si>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</si>
  <si>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</si>
  <si>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</si>
  <si>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</si>
  <si>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</si>
  <si>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</si>
  <si>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</si>
  <si>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</si>
  <si>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</si>
  <si>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</si>
  <si>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</si>
  <si>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</si>
  <si>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</si>
  <si>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</si>
  <si>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</si>
  <si>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</si>
  <si>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180</t>
  </si>
  <si>
    <t>Субвенція з місцевого бюджету державному бюджету на виконання програм соціально-економічного розвитку регіонів</t>
  </si>
  <si>
    <t>0217330</t>
  </si>
  <si>
    <t>7330</t>
  </si>
  <si>
    <t>0443</t>
  </si>
  <si>
    <t>Будівництво інших об'єктів комунальної власності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</si>
  <si>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</si>
  <si>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</si>
  <si>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</si>
  <si>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</si>
  <si>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</si>
  <si>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</si>
  <si>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</si>
  <si>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</si>
  <si>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</si>
  <si>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 охорони  здоров’я на території  Новоолександрівської територіальної громади   на 2023 – 2025 роки</t>
  </si>
  <si>
    <t xml:space="preserve">Програма поховання померлих безрідних та невідомих громадян на території Новоолександрівської сільської ради Дніпровського району Дніпропетровської області на 2021-2025 рік
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</si>
  <si>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2023-2025 роки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</si>
  <si>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</si>
  <si>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</si>
  <si>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</si>
  <si>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Будівництво освітніх установ та закладів</t>
  </si>
  <si>
    <t xml:space="preserve"> Розподіл  витрат сільського бюджету на реалізацію місцевих/регіональних програм у 2025 році</t>
  </si>
  <si>
    <t>Програма розвитку фізичної культури і спорту Новоолександрівської сільської ради на 2021-2025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</si>
  <si>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</si>
  <si>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</si>
  <si>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</si>
  <si>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</si>
  <si>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</si>
  <si>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</si>
  <si>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</si>
  <si>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</si>
  <si>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</si>
  <si>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</si>
  <si>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</si>
  <si>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</si>
  <si>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</si>
  <si>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</si>
  <si>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 xml:space="preserve">                                                                                                               до рішення сільської ради</t>
  </si>
  <si>
    <t>Секретар  сільської ради</t>
  </si>
  <si>
    <t>Програма «Розвиток та вдосконалення системи екстреної медичної допомоги на території Новоолександрівської сільської територіальної громади на 2024-2026 роки»</t>
  </si>
  <si>
    <t>0813191</t>
  </si>
  <si>
    <t>Інші видатки на соціальний захист населення</t>
  </si>
  <si>
    <t>Комплексна цільова регіональна програма «Альтернативне безперебійне водозабезпечення на території Новоолександрівської сільської ради Дніпровського району Дніпропетровської області на 2023-2025 роки».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</si>
  <si>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</si>
  <si>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</si>
  <si>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2022-2025роки»</t>
  </si>
  <si>
    <t>Рішення сесії сільської ради №3999 -51/VІІІ  28.11.2024 р.</t>
  </si>
  <si>
    <t xml:space="preserve">Рішення сесії сільської  ради  № 3998-51/VIII від  28.11.2024 р. </t>
  </si>
  <si>
    <t>Програма соціально економічного розвитку  Новоолександрівської сільської територіальної громади Дніпровського району Дніпропетровської області на 2025-2027 роки».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</si>
  <si>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</si>
  <si>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</si>
  <si>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>Рішення сесії сільської ради  № 4075-52/VIII 12.12.2024р.</t>
  </si>
  <si>
    <t xml:space="preserve">Рішення сесії сільської ради №3995-51/VIІI 28.11.2024р. </t>
  </si>
  <si>
    <t>Рішення сесії сільської ради № 3318-33/VIII   27.04.2023р. (зі змінами)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</si>
  <si>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</si>
  <si>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</si>
  <si>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</si>
  <si>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 xml:space="preserve">Рішення сесії сільської ради № 2444-18/VIІI  10.02.2022 р  (зі змінами)
</t>
  </si>
  <si>
    <t>Рішення сесії сільської ради № 3104 - 28/VIII  15.12.2022 р  (зі змінами)</t>
  </si>
  <si>
    <t>Рішення сесії сільської ради № 3239 -31/VІІІ  30.03.2023 р.  (зі змінами)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</si>
  <si>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</si>
  <si>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</si>
  <si>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№1390-9/VIII  29.07.2021р.  (зі змінами)</t>
  </si>
  <si>
    <t>Рішення сесії сільської ради № 307 - 3/VIII 28.01.2021 р.  (зі змінами)</t>
  </si>
  <si>
    <t>Рішення сесії сільської ради № 3606-41/VIII  13.02.2024р.  (зі змінами)</t>
  </si>
  <si>
    <t>Рішення сесії сільської ради  № 3237-31 / VIII  30.03.2023р.  (зі змінами)</t>
  </si>
  <si>
    <t>Рішення сісії сільської ради  № 6184-54/VII  24.09.2020 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</si>
  <si>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</si>
  <si>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</si>
  <si>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</si>
  <si>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Рішення сесії сільської ради  № 456-4/VIII  25.02.2021р.   (зі змінами)</t>
  </si>
  <si>
    <t>Рішення сесії сільської ради   № 454-4/VIII 25.02.2021р.  (зі змінами)</t>
  </si>
  <si>
    <t>0218420</t>
  </si>
  <si>
    <t>8420</t>
  </si>
  <si>
    <t>0830</t>
  </si>
  <si>
    <t>Інші заходи у сфері медіа(засобів масової інформації)</t>
  </si>
  <si>
    <t>0611300</t>
  </si>
  <si>
    <t>1300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</si>
  <si>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</si>
  <si>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</si>
  <si>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</si>
  <si>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</si>
  <si>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</si>
  <si>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</si>
  <si>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</si>
  <si>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</si>
  <si>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</si>
  <si>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2021-2025 роки</t>
  </si>
  <si>
    <r>
      <t xml:space="preserve">Рішення сесії сільської ради № 448-4/VIII 25.02.2021р.  (зі змінами) </t>
    </r>
    <r>
      <rPr>
        <sz val="14"/>
        <rFont val="Times New Roman"/>
        <family val="1"/>
        <charset val="204"/>
      </rPr>
      <t xml:space="preserve">
</t>
    </r>
  </si>
  <si>
    <t>7670</t>
  </si>
  <si>
    <t>0490</t>
  </si>
  <si>
    <t>Внески до статутного капіталу суб'єктів господарювання</t>
  </si>
  <si>
    <t>Проведення експертної грошової оцінки земельної ділянки чи права на неї</t>
  </si>
  <si>
    <t>0217670</t>
  </si>
  <si>
    <t>0217650</t>
  </si>
  <si>
    <t>0210150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</si>
  <si>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</si>
  <si>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</si>
  <si>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</si>
  <si>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 </t>
  </si>
  <si>
    <t xml:space="preserve">                                           № 4478 - 59/VIII від 31.07.2025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</si>
</sst>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4" fontId="1" fillId="2" borderId="0" xfId="0" applyNumberFormat="1" applyFont="1" applyFill="1"/>
    <xf numFmtId="0" fontId="7" fillId="0" borderId="7" xfId="0" applyFont="1" applyBorder="1" applyAlignment="1">
      <alignment horizontal="left" vertical="top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14" fillId="0" borderId="0" xfId="0" applyFont="1" applyAlignment="1">
      <alignment wrapText="1"/>
    </xf>
    <xf numFmtId="2" fontId="4" fillId="2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tabSelected="1" view="pageBreakPreview" topLeftCell="A148" zoomScale="60" zoomScaleNormal="75" workbookViewId="0">
      <selection activeCell="I161" sqref="I161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6" customWidth="1"/>
    <col min="8" max="8" width="22.5703125" style="96" customWidth="1"/>
    <col min="9" max="9" width="21.42578125" style="96" customWidth="1"/>
    <col min="10" max="10" width="31.28515625" style="96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34" t="s">
        <v>94</v>
      </c>
      <c r="I1" s="134"/>
      <c r="J1" s="134"/>
    </row>
    <row r="2" spans="1:12" ht="18.75" x14ac:dyDescent="0.3">
      <c r="A2" s="2"/>
      <c r="B2" s="3"/>
      <c r="C2" s="3"/>
      <c r="D2" s="3"/>
      <c r="E2" s="3"/>
      <c r="F2" s="134" t="s">
        <v>118</v>
      </c>
      <c r="G2" s="134"/>
      <c r="H2" s="134"/>
      <c r="I2" s="134"/>
      <c r="J2" s="134"/>
    </row>
    <row r="3" spans="1:12" ht="18.75" x14ac:dyDescent="0.3">
      <c r="A3" s="2"/>
      <c r="B3" s="3"/>
      <c r="C3" s="3"/>
      <c r="D3" s="3"/>
      <c r="E3" s="3"/>
      <c r="F3" s="110"/>
      <c r="G3" s="110"/>
      <c r="H3" s="135" t="s">
        <v>181</v>
      </c>
      <c r="I3" s="135"/>
      <c r="J3" s="135"/>
    </row>
    <row r="4" spans="1:12" ht="27.75" customHeight="1" x14ac:dyDescent="0.3">
      <c r="A4" s="139" t="s">
        <v>102</v>
      </c>
      <c r="B4" s="139"/>
      <c r="C4" s="139"/>
      <c r="D4" s="139"/>
      <c r="E4" s="139"/>
      <c r="F4" s="139"/>
      <c r="G4" s="139"/>
      <c r="H4" s="139"/>
      <c r="I4" s="99"/>
      <c r="J4" s="79"/>
    </row>
    <row r="5" spans="1:12" ht="18" customHeight="1" x14ac:dyDescent="0.3">
      <c r="A5" s="125"/>
      <c r="B5" s="16"/>
      <c r="C5" s="16"/>
      <c r="D5" s="141">
        <v>451100000</v>
      </c>
      <c r="E5" s="141"/>
      <c r="F5" s="2"/>
      <c r="G5" s="79"/>
      <c r="H5" s="79"/>
      <c r="I5" s="79"/>
      <c r="J5" s="79"/>
    </row>
    <row r="6" spans="1:12" ht="18" customHeight="1" x14ac:dyDescent="0.3">
      <c r="A6" s="125"/>
      <c r="B6" s="16"/>
      <c r="C6" s="16"/>
      <c r="D6" s="141" t="s">
        <v>27</v>
      </c>
      <c r="E6" s="141"/>
      <c r="F6" s="2"/>
      <c r="G6" s="79"/>
      <c r="H6" s="79"/>
      <c r="I6" s="79"/>
      <c r="J6" s="79"/>
    </row>
    <row r="7" spans="1:12" ht="17.25" customHeight="1" x14ac:dyDescent="0.3">
      <c r="A7" s="126"/>
      <c r="B7" s="2"/>
      <c r="C7" s="2"/>
      <c r="D7" s="2"/>
      <c r="E7" s="2"/>
      <c r="F7" s="2"/>
      <c r="G7" s="80"/>
      <c r="H7" s="80"/>
      <c r="I7" s="80"/>
      <c r="J7" s="97" t="s">
        <v>66</v>
      </c>
    </row>
    <row r="8" spans="1:12" ht="75.75" customHeight="1" x14ac:dyDescent="0.25">
      <c r="A8" s="138" t="s">
        <v>32</v>
      </c>
      <c r="B8" s="140" t="s">
        <v>33</v>
      </c>
      <c r="C8" s="138" t="s">
        <v>0</v>
      </c>
      <c r="D8" s="138" t="s">
        <v>34</v>
      </c>
      <c r="E8" s="138" t="s">
        <v>1</v>
      </c>
      <c r="F8" s="138" t="s">
        <v>35</v>
      </c>
      <c r="G8" s="137" t="s">
        <v>2</v>
      </c>
      <c r="H8" s="137" t="s">
        <v>3</v>
      </c>
      <c r="I8" s="137" t="s">
        <v>4</v>
      </c>
      <c r="J8" s="137"/>
    </row>
    <row r="9" spans="1:12" ht="62.25" customHeight="1" x14ac:dyDescent="0.25">
      <c r="A9" s="138"/>
      <c r="B9" s="140"/>
      <c r="C9" s="138"/>
      <c r="D9" s="138"/>
      <c r="E9" s="138"/>
      <c r="F9" s="138"/>
      <c r="G9" s="137"/>
      <c r="H9" s="137"/>
      <c r="I9" s="98" t="s">
        <v>2</v>
      </c>
      <c r="J9" s="81" t="s">
        <v>5</v>
      </c>
    </row>
    <row r="10" spans="1:12" ht="18" customHeight="1" x14ac:dyDescent="0.25">
      <c r="A10" s="127">
        <v>1</v>
      </c>
      <c r="B10" s="128">
        <v>2</v>
      </c>
      <c r="C10" s="129">
        <v>3</v>
      </c>
      <c r="D10" s="127">
        <v>4</v>
      </c>
      <c r="E10" s="127">
        <v>5</v>
      </c>
      <c r="F10" s="127">
        <v>6</v>
      </c>
      <c r="G10" s="127">
        <v>7</v>
      </c>
      <c r="H10" s="127">
        <v>8</v>
      </c>
      <c r="I10" s="130">
        <v>9</v>
      </c>
      <c r="J10" s="127">
        <v>10</v>
      </c>
    </row>
    <row r="11" spans="1:12" s="27" customFormat="1" ht="80.25" customHeight="1" x14ac:dyDescent="0.25">
      <c r="A11" s="45"/>
      <c r="B11" s="33"/>
      <c r="C11" s="33"/>
      <c r="D11" s="44"/>
      <c r="E11" s="26" t="s">
        <v>97</v>
      </c>
      <c r="F11" s="26" t="s">
        <v>134</v>
      </c>
      <c r="G11" s="91">
        <f>G13</f>
        <v>17633667.439999998</v>
      </c>
      <c r="H11" s="91">
        <f t="shared" ref="H11:I11" si="0">H13</f>
        <v>15377710</v>
      </c>
      <c r="I11" s="91">
        <f t="shared" si="0"/>
        <v>2255957.44</v>
      </c>
      <c r="J11" s="91">
        <f>J13</f>
        <v>2019000</v>
      </c>
      <c r="K11" s="23"/>
    </row>
    <row r="12" spans="1:12" s="23" customFormat="1" ht="19.5" customHeight="1" x14ac:dyDescent="0.25">
      <c r="A12" s="60"/>
      <c r="B12" s="60"/>
      <c r="C12" s="60"/>
      <c r="D12" s="63"/>
      <c r="E12" s="59" t="s">
        <v>6</v>
      </c>
      <c r="F12" s="63"/>
      <c r="G12" s="83"/>
      <c r="H12" s="83"/>
      <c r="I12" s="86"/>
      <c r="J12" s="83"/>
    </row>
    <row r="13" spans="1:12" s="23" customFormat="1" ht="41.25" customHeight="1" x14ac:dyDescent="0.25">
      <c r="A13" s="53" t="s">
        <v>37</v>
      </c>
      <c r="B13" s="68"/>
      <c r="C13" s="68"/>
      <c r="D13" s="69" t="s">
        <v>159</v>
      </c>
      <c r="E13" s="51"/>
      <c r="F13" s="15"/>
      <c r="G13" s="90">
        <f>G14</f>
        <v>17633667.439999998</v>
      </c>
      <c r="H13" s="90">
        <f>H14</f>
        <v>15377710</v>
      </c>
      <c r="I13" s="90">
        <f>I14</f>
        <v>2255957.44</v>
      </c>
      <c r="J13" s="90">
        <f>J14</f>
        <v>2019000</v>
      </c>
    </row>
    <row r="14" spans="1:12" s="23" customFormat="1" ht="41.25" customHeight="1" x14ac:dyDescent="0.25">
      <c r="A14" s="53" t="s">
        <v>19</v>
      </c>
      <c r="B14" s="68"/>
      <c r="C14" s="68"/>
      <c r="D14" s="69" t="s">
        <v>159</v>
      </c>
      <c r="E14" s="51"/>
      <c r="F14" s="15"/>
      <c r="G14" s="90">
        <f>SUM(G15:G16)</f>
        <v>17633667.439999998</v>
      </c>
      <c r="H14" s="90">
        <f>H15+H16</f>
        <v>15377710</v>
      </c>
      <c r="I14" s="90">
        <f>I15+I16</f>
        <v>2255957.44</v>
      </c>
      <c r="J14" s="90">
        <f>J15+J16</f>
        <v>2019000</v>
      </c>
    </row>
    <row r="15" spans="1:12" ht="27.75" customHeight="1" x14ac:dyDescent="0.25">
      <c r="A15" s="62" t="s">
        <v>11</v>
      </c>
      <c r="B15" s="58" t="s">
        <v>12</v>
      </c>
      <c r="C15" s="58" t="s">
        <v>13</v>
      </c>
      <c r="D15" s="61" t="s">
        <v>14</v>
      </c>
      <c r="E15" s="51"/>
      <c r="F15" s="15"/>
      <c r="G15" s="88">
        <f>H15+I15</f>
        <v>15894667.439999999</v>
      </c>
      <c r="H15" s="92">
        <v>15377710</v>
      </c>
      <c r="I15" s="92">
        <v>516957.44</v>
      </c>
      <c r="J15" s="92">
        <v>280000</v>
      </c>
      <c r="L15" s="111"/>
    </row>
    <row r="16" spans="1:12" ht="27.75" customHeight="1" x14ac:dyDescent="0.25">
      <c r="A16" s="62" t="s">
        <v>174</v>
      </c>
      <c r="B16" s="58" t="s">
        <v>170</v>
      </c>
      <c r="C16" s="58" t="s">
        <v>171</v>
      </c>
      <c r="D16" s="61" t="s">
        <v>172</v>
      </c>
      <c r="E16" s="51"/>
      <c r="F16" s="15"/>
      <c r="G16" s="88">
        <f>H16+I16</f>
        <v>1739000</v>
      </c>
      <c r="H16" s="92">
        <v>0</v>
      </c>
      <c r="I16" s="92">
        <v>1739000</v>
      </c>
      <c r="J16" s="92">
        <f>I16</f>
        <v>1739000</v>
      </c>
      <c r="L16" s="111"/>
    </row>
    <row r="17" spans="1:12" ht="102.75" customHeight="1" x14ac:dyDescent="0.25">
      <c r="A17" s="45"/>
      <c r="B17" s="33"/>
      <c r="C17" s="33"/>
      <c r="D17" s="34"/>
      <c r="E17" s="26" t="s">
        <v>72</v>
      </c>
      <c r="F17" s="26" t="s">
        <v>135</v>
      </c>
      <c r="G17" s="89">
        <f>G19</f>
        <v>6122000</v>
      </c>
      <c r="H17" s="89">
        <f t="shared" ref="H17" si="1">H19</f>
        <v>6122000</v>
      </c>
      <c r="I17" s="89"/>
      <c r="J17" s="89"/>
    </row>
    <row r="18" spans="1:12" s="23" customFormat="1" ht="21.75" customHeight="1" x14ac:dyDescent="0.25">
      <c r="A18" s="60"/>
      <c r="B18" s="60"/>
      <c r="C18" s="60"/>
      <c r="D18" s="63"/>
      <c r="E18" s="59" t="s">
        <v>6</v>
      </c>
      <c r="F18" s="4"/>
      <c r="G18" s="88"/>
      <c r="H18" s="88"/>
      <c r="I18" s="92"/>
      <c r="J18" s="83"/>
    </row>
    <row r="19" spans="1:12" ht="46.5" customHeight="1" x14ac:dyDescent="0.25">
      <c r="A19" s="47" t="s">
        <v>37</v>
      </c>
      <c r="B19" s="58"/>
      <c r="C19" s="8"/>
      <c r="D19" s="69" t="s">
        <v>159</v>
      </c>
      <c r="E19" s="51"/>
      <c r="F19" s="15"/>
      <c r="G19" s="82">
        <f>H19+I19</f>
        <v>6122000</v>
      </c>
      <c r="H19" s="90">
        <f>H20</f>
        <v>6122000</v>
      </c>
      <c r="I19" s="90"/>
      <c r="J19" s="85"/>
    </row>
    <row r="20" spans="1:12" ht="46.5" customHeight="1" x14ac:dyDescent="0.25">
      <c r="A20" s="47" t="s">
        <v>19</v>
      </c>
      <c r="B20" s="58"/>
      <c r="C20" s="8"/>
      <c r="D20" s="69" t="s">
        <v>159</v>
      </c>
      <c r="E20" s="51"/>
      <c r="F20" s="15"/>
      <c r="G20" s="82">
        <f>H20+I20</f>
        <v>6122000</v>
      </c>
      <c r="H20" s="90">
        <f>H21</f>
        <v>6122000</v>
      </c>
      <c r="I20" s="90"/>
      <c r="J20" s="85"/>
    </row>
    <row r="21" spans="1:12" ht="40.5" customHeight="1" x14ac:dyDescent="0.25">
      <c r="A21" s="37" t="s">
        <v>57</v>
      </c>
      <c r="B21" s="58" t="s">
        <v>58</v>
      </c>
      <c r="C21" s="8" t="s">
        <v>88</v>
      </c>
      <c r="D21" s="5" t="s">
        <v>59</v>
      </c>
      <c r="E21" s="51"/>
      <c r="F21" s="15"/>
      <c r="G21" s="88">
        <f>H21+I21</f>
        <v>6122000</v>
      </c>
      <c r="H21" s="92">
        <v>6122000</v>
      </c>
      <c r="I21" s="92"/>
      <c r="J21" s="86"/>
      <c r="L21" s="111"/>
    </row>
    <row r="22" spans="1:12" s="23" customFormat="1" ht="99" customHeight="1" x14ac:dyDescent="0.25">
      <c r="A22" s="45"/>
      <c r="B22" s="33"/>
      <c r="C22" s="33"/>
      <c r="D22" s="44"/>
      <c r="E22" s="26" t="s">
        <v>137</v>
      </c>
      <c r="F22" s="26" t="s">
        <v>136</v>
      </c>
      <c r="G22" s="91">
        <f>G24</f>
        <v>13286240</v>
      </c>
      <c r="H22" s="91">
        <f t="shared" ref="H22:J22" si="2">H24</f>
        <v>1373240</v>
      </c>
      <c r="I22" s="91">
        <f t="shared" si="2"/>
        <v>11913000</v>
      </c>
      <c r="J22" s="91">
        <f t="shared" si="2"/>
        <v>11913000</v>
      </c>
    </row>
    <row r="23" spans="1:12" s="23" customFormat="1" ht="24" customHeight="1" x14ac:dyDescent="0.25">
      <c r="A23" s="13"/>
      <c r="B23" s="60"/>
      <c r="C23" s="13"/>
      <c r="D23" s="4"/>
      <c r="E23" s="12" t="s">
        <v>6</v>
      </c>
      <c r="F23" s="4"/>
      <c r="G23" s="88"/>
      <c r="H23" s="88"/>
      <c r="I23" s="92"/>
      <c r="J23" s="88"/>
    </row>
    <row r="24" spans="1:12" s="23" customFormat="1" ht="42.75" customHeight="1" x14ac:dyDescent="0.25">
      <c r="A24" s="53" t="s">
        <v>37</v>
      </c>
      <c r="B24" s="68"/>
      <c r="C24" s="68"/>
      <c r="D24" s="69" t="s">
        <v>159</v>
      </c>
      <c r="E24" s="51"/>
      <c r="F24" s="15"/>
      <c r="G24" s="90">
        <f t="shared" ref="G24:J24" si="3">G25</f>
        <v>13286240</v>
      </c>
      <c r="H24" s="90">
        <f t="shared" si="3"/>
        <v>1373240</v>
      </c>
      <c r="I24" s="90">
        <f t="shared" si="3"/>
        <v>11913000</v>
      </c>
      <c r="J24" s="90">
        <f t="shared" si="3"/>
        <v>11913000</v>
      </c>
    </row>
    <row r="25" spans="1:12" s="23" customFormat="1" ht="39.75" customHeight="1" x14ac:dyDescent="0.25">
      <c r="A25" s="53" t="s">
        <v>19</v>
      </c>
      <c r="B25" s="103"/>
      <c r="C25" s="103"/>
      <c r="D25" s="69" t="s">
        <v>159</v>
      </c>
      <c r="E25" s="101"/>
      <c r="F25" s="105"/>
      <c r="G25" s="90">
        <f>G26+G27+G28</f>
        <v>13286240</v>
      </c>
      <c r="H25" s="90">
        <f>H26+H27</f>
        <v>1373240</v>
      </c>
      <c r="I25" s="90">
        <f>I26+I27+I28</f>
        <v>11913000</v>
      </c>
      <c r="J25" s="90">
        <f>J26+J27+J28</f>
        <v>11913000</v>
      </c>
    </row>
    <row r="26" spans="1:12" s="23" customFormat="1" ht="20.25" customHeight="1" x14ac:dyDescent="0.25">
      <c r="A26" s="62" t="s">
        <v>86</v>
      </c>
      <c r="B26" s="73" t="s">
        <v>60</v>
      </c>
      <c r="C26" s="73" t="s">
        <v>61</v>
      </c>
      <c r="D26" s="61" t="s">
        <v>87</v>
      </c>
      <c r="E26" s="101"/>
      <c r="F26" s="105"/>
      <c r="G26" s="92">
        <f>H26+I26</f>
        <v>1074240</v>
      </c>
      <c r="H26" s="92">
        <v>1074240</v>
      </c>
      <c r="I26" s="92"/>
      <c r="J26" s="86"/>
      <c r="L26" s="111"/>
    </row>
    <row r="27" spans="1:12" s="23" customFormat="1" ht="21" customHeight="1" x14ac:dyDescent="0.3">
      <c r="A27" s="62" t="s">
        <v>76</v>
      </c>
      <c r="B27" s="104">
        <v>7350</v>
      </c>
      <c r="C27" s="109" t="s">
        <v>84</v>
      </c>
      <c r="D27" s="100" t="s">
        <v>77</v>
      </c>
      <c r="E27" s="102"/>
      <c r="F27" s="106"/>
      <c r="G27" s="107">
        <f>H27+I27</f>
        <v>12200000</v>
      </c>
      <c r="H27" s="107">
        <v>299000</v>
      </c>
      <c r="I27" s="107">
        <v>11901000</v>
      </c>
      <c r="J27" s="124">
        <f>I27</f>
        <v>11901000</v>
      </c>
      <c r="L27" s="111"/>
    </row>
    <row r="28" spans="1:12" s="23" customFormat="1" ht="39" customHeight="1" x14ac:dyDescent="0.3">
      <c r="A28" s="62" t="s">
        <v>175</v>
      </c>
      <c r="B28" s="104">
        <v>7650</v>
      </c>
      <c r="C28" s="109" t="s">
        <v>171</v>
      </c>
      <c r="D28" s="133" t="s">
        <v>173</v>
      </c>
      <c r="E28" s="102"/>
      <c r="F28" s="106"/>
      <c r="G28" s="107">
        <f>H28+I28</f>
        <v>12000</v>
      </c>
      <c r="H28" s="107">
        <v>0</v>
      </c>
      <c r="I28" s="107">
        <v>12000</v>
      </c>
      <c r="J28" s="124">
        <f>I28</f>
        <v>12000</v>
      </c>
      <c r="L28" s="111"/>
    </row>
    <row r="29" spans="1:12" s="23" customFormat="1" ht="81.75" customHeight="1" x14ac:dyDescent="0.25">
      <c r="A29" s="28"/>
      <c r="B29" s="24"/>
      <c r="C29" s="24"/>
      <c r="D29" s="26"/>
      <c r="E29" s="26" t="s">
        <v>125</v>
      </c>
      <c r="F29" s="26" t="s">
        <v>124</v>
      </c>
      <c r="G29" s="89">
        <f>G31</f>
        <v>1125000</v>
      </c>
      <c r="H29" s="89">
        <f t="shared" ref="H29" si="4">H31</f>
        <v>1125000</v>
      </c>
      <c r="I29" s="89"/>
      <c r="J29" s="89"/>
    </row>
    <row r="30" spans="1:12" s="23" customFormat="1" ht="24" customHeight="1" x14ac:dyDescent="0.25">
      <c r="A30" s="13"/>
      <c r="B30" s="60"/>
      <c r="C30" s="13"/>
      <c r="D30" s="4"/>
      <c r="E30" s="12" t="s">
        <v>6</v>
      </c>
      <c r="F30" s="4"/>
      <c r="G30" s="88"/>
      <c r="H30" s="88"/>
      <c r="I30" s="92"/>
      <c r="J30" s="88"/>
    </row>
    <row r="31" spans="1:12" s="23" customFormat="1" ht="43.5" customHeight="1" x14ac:dyDescent="0.25">
      <c r="A31" s="47" t="s">
        <v>37</v>
      </c>
      <c r="B31" s="72"/>
      <c r="C31" s="18"/>
      <c r="D31" s="54" t="s">
        <v>159</v>
      </c>
      <c r="E31" s="12"/>
      <c r="F31" s="63"/>
      <c r="G31" s="82">
        <f>G32</f>
        <v>1125000</v>
      </c>
      <c r="H31" s="82">
        <f>H32</f>
        <v>1125000</v>
      </c>
      <c r="I31" s="85"/>
      <c r="J31" s="82"/>
    </row>
    <row r="32" spans="1:12" s="23" customFormat="1" ht="42.75" customHeight="1" x14ac:dyDescent="0.25">
      <c r="A32" s="19" t="s">
        <v>19</v>
      </c>
      <c r="B32" s="72"/>
      <c r="C32" s="18"/>
      <c r="D32" s="54" t="s">
        <v>159</v>
      </c>
      <c r="E32" s="20"/>
      <c r="F32" s="70"/>
      <c r="G32" s="90">
        <f>G33</f>
        <v>1125000</v>
      </c>
      <c r="H32" s="90">
        <f>H33</f>
        <v>1125000</v>
      </c>
      <c r="I32" s="85"/>
      <c r="J32" s="90"/>
    </row>
    <row r="33" spans="1:12" s="23" customFormat="1" ht="37.5" customHeight="1" x14ac:dyDescent="0.25">
      <c r="A33" s="64" t="s">
        <v>24</v>
      </c>
      <c r="B33" s="65">
        <v>2111</v>
      </c>
      <c r="C33" s="66" t="s">
        <v>49</v>
      </c>
      <c r="D33" s="63" t="s">
        <v>23</v>
      </c>
      <c r="E33" s="63"/>
      <c r="F33" s="65"/>
      <c r="G33" s="92">
        <f>H33</f>
        <v>1125000</v>
      </c>
      <c r="H33" s="92">
        <v>1125000</v>
      </c>
      <c r="I33" s="86"/>
      <c r="J33" s="86"/>
      <c r="L33" s="111"/>
    </row>
    <row r="34" spans="1:12" s="23" customFormat="1" ht="104.25" customHeight="1" x14ac:dyDescent="0.25">
      <c r="A34" s="28"/>
      <c r="B34" s="24"/>
      <c r="C34" s="24"/>
      <c r="D34" s="26"/>
      <c r="E34" s="26" t="s">
        <v>126</v>
      </c>
      <c r="F34" s="26" t="s">
        <v>138</v>
      </c>
      <c r="G34" s="89">
        <f>G36</f>
        <v>2936260</v>
      </c>
      <c r="H34" s="89">
        <f t="shared" ref="H34" si="5">H36</f>
        <v>2936260</v>
      </c>
      <c r="I34" s="89"/>
      <c r="J34" s="89"/>
    </row>
    <row r="35" spans="1:12" s="23" customFormat="1" ht="23.25" customHeight="1" x14ac:dyDescent="0.25">
      <c r="A35" s="13"/>
      <c r="B35" s="60"/>
      <c r="C35" s="13"/>
      <c r="D35" s="4"/>
      <c r="E35" s="12" t="s">
        <v>6</v>
      </c>
      <c r="F35" s="4"/>
      <c r="G35" s="88"/>
      <c r="H35" s="88"/>
      <c r="I35" s="92"/>
      <c r="J35" s="88"/>
    </row>
    <row r="36" spans="1:12" s="23" customFormat="1" ht="42.75" customHeight="1" x14ac:dyDescent="0.25">
      <c r="A36" s="47" t="s">
        <v>37</v>
      </c>
      <c r="B36" s="72"/>
      <c r="C36" s="18"/>
      <c r="D36" s="54" t="s">
        <v>159</v>
      </c>
      <c r="E36" s="12"/>
      <c r="F36" s="4"/>
      <c r="G36" s="82">
        <f>G37</f>
        <v>2936260</v>
      </c>
      <c r="H36" s="82">
        <f>H37</f>
        <v>2936260</v>
      </c>
      <c r="I36" s="90"/>
      <c r="J36" s="82"/>
    </row>
    <row r="37" spans="1:12" s="23" customFormat="1" ht="42.75" customHeight="1" x14ac:dyDescent="0.25">
      <c r="A37" s="19" t="s">
        <v>19</v>
      </c>
      <c r="B37" s="72"/>
      <c r="C37" s="18"/>
      <c r="D37" s="54" t="s">
        <v>159</v>
      </c>
      <c r="E37" s="20"/>
      <c r="F37" s="20"/>
      <c r="G37" s="90">
        <f>G38</f>
        <v>2936260</v>
      </c>
      <c r="H37" s="90">
        <f>H38</f>
        <v>2936260</v>
      </c>
      <c r="I37" s="90"/>
      <c r="J37" s="90"/>
    </row>
    <row r="38" spans="1:12" s="23" customFormat="1" ht="37.5" customHeight="1" x14ac:dyDescent="0.25">
      <c r="A38" s="64" t="s">
        <v>24</v>
      </c>
      <c r="B38" s="65">
        <v>2111</v>
      </c>
      <c r="C38" s="66" t="s">
        <v>49</v>
      </c>
      <c r="D38" s="63" t="s">
        <v>23</v>
      </c>
      <c r="E38" s="63"/>
      <c r="F38" s="14"/>
      <c r="G38" s="92">
        <f>H38</f>
        <v>2936260</v>
      </c>
      <c r="H38" s="92">
        <v>2936260</v>
      </c>
      <c r="I38" s="92"/>
      <c r="J38" s="86"/>
      <c r="K38" s="116"/>
      <c r="L38" s="111"/>
    </row>
    <row r="39" spans="1:12" s="27" customFormat="1" ht="98.25" customHeight="1" x14ac:dyDescent="0.25">
      <c r="A39" s="28"/>
      <c r="B39" s="24"/>
      <c r="C39" s="24"/>
      <c r="D39" s="26"/>
      <c r="E39" s="26" t="s">
        <v>56</v>
      </c>
      <c r="F39" s="26" t="s">
        <v>139</v>
      </c>
      <c r="G39" s="89">
        <f>G41</f>
        <v>7678389</v>
      </c>
      <c r="H39" s="89">
        <f t="shared" ref="H39:J39" si="6">H41</f>
        <v>7010729</v>
      </c>
      <c r="I39" s="89">
        <f t="shared" si="6"/>
        <v>667660</v>
      </c>
      <c r="J39" s="89">
        <f t="shared" si="6"/>
        <v>667660</v>
      </c>
      <c r="K39" s="23"/>
    </row>
    <row r="40" spans="1:12" ht="23.25" customHeight="1" x14ac:dyDescent="0.25">
      <c r="A40" s="13"/>
      <c r="B40" s="60"/>
      <c r="C40" s="13"/>
      <c r="D40" s="4"/>
      <c r="E40" s="12" t="s">
        <v>6</v>
      </c>
      <c r="F40" s="4"/>
      <c r="G40" s="88"/>
      <c r="H40" s="88"/>
      <c r="I40" s="92"/>
      <c r="J40" s="88"/>
    </row>
    <row r="41" spans="1:12" ht="42" customHeight="1" x14ac:dyDescent="0.25">
      <c r="A41" s="47" t="s">
        <v>37</v>
      </c>
      <c r="B41" s="72"/>
      <c r="C41" s="18"/>
      <c r="D41" s="54" t="s">
        <v>159</v>
      </c>
      <c r="E41" s="12"/>
      <c r="F41" s="4"/>
      <c r="G41" s="84">
        <f t="shared" ref="G41:J42" si="7">G42</f>
        <v>7678389</v>
      </c>
      <c r="H41" s="84">
        <f t="shared" si="7"/>
        <v>7010729</v>
      </c>
      <c r="I41" s="90">
        <f t="shared" si="7"/>
        <v>667660</v>
      </c>
      <c r="J41" s="90">
        <f t="shared" si="7"/>
        <v>667660</v>
      </c>
    </row>
    <row r="42" spans="1:12" ht="42.75" customHeight="1" x14ac:dyDescent="0.25">
      <c r="A42" s="19" t="s">
        <v>19</v>
      </c>
      <c r="B42" s="72"/>
      <c r="C42" s="18"/>
      <c r="D42" s="54" t="s">
        <v>159</v>
      </c>
      <c r="E42" s="20"/>
      <c r="F42" s="20"/>
      <c r="G42" s="90">
        <f t="shared" si="7"/>
        <v>7678389</v>
      </c>
      <c r="H42" s="90">
        <f t="shared" si="7"/>
        <v>7010729</v>
      </c>
      <c r="I42" s="90">
        <f t="shared" si="7"/>
        <v>667660</v>
      </c>
      <c r="J42" s="90">
        <f t="shared" si="7"/>
        <v>667660</v>
      </c>
    </row>
    <row r="43" spans="1:12" s="23" customFormat="1" ht="42" customHeight="1" x14ac:dyDescent="0.25">
      <c r="A43" s="64" t="s">
        <v>24</v>
      </c>
      <c r="B43" s="65">
        <v>2111</v>
      </c>
      <c r="C43" s="66" t="s">
        <v>49</v>
      </c>
      <c r="D43" s="63" t="s">
        <v>23</v>
      </c>
      <c r="E43" s="63"/>
      <c r="F43" s="65"/>
      <c r="G43" s="92">
        <f>H43+I43</f>
        <v>7678389</v>
      </c>
      <c r="H43" s="92">
        <v>7010729</v>
      </c>
      <c r="I43" s="92">
        <v>667660</v>
      </c>
      <c r="J43" s="86">
        <f>I43</f>
        <v>667660</v>
      </c>
      <c r="L43" s="111"/>
    </row>
    <row r="44" spans="1:12" s="27" customFormat="1" ht="65.25" customHeight="1" x14ac:dyDescent="0.25">
      <c r="A44" s="28"/>
      <c r="B44" s="24"/>
      <c r="C44" s="24"/>
      <c r="D44" s="26"/>
      <c r="E44" s="43" t="s">
        <v>95</v>
      </c>
      <c r="F44" s="26" t="s">
        <v>140</v>
      </c>
      <c r="G44" s="89">
        <f>G46</f>
        <v>170896</v>
      </c>
      <c r="H44" s="89">
        <f t="shared" ref="H44" si="8">H46</f>
        <v>170896</v>
      </c>
      <c r="I44" s="89"/>
      <c r="J44" s="89"/>
      <c r="K44" s="23"/>
    </row>
    <row r="45" spans="1:12" ht="23.25" customHeight="1" x14ac:dyDescent="0.25">
      <c r="A45" s="13"/>
      <c r="B45" s="60"/>
      <c r="C45" s="13"/>
      <c r="D45" s="4"/>
      <c r="E45" s="12" t="s">
        <v>6</v>
      </c>
      <c r="F45" s="4"/>
      <c r="G45" s="88"/>
      <c r="H45" s="88"/>
      <c r="I45" s="92"/>
      <c r="J45" s="88"/>
    </row>
    <row r="46" spans="1:12" s="23" customFormat="1" ht="37.5" x14ac:dyDescent="0.25">
      <c r="A46" s="67" t="s">
        <v>38</v>
      </c>
      <c r="B46" s="48"/>
      <c r="C46" s="48"/>
      <c r="D46" s="46" t="s">
        <v>162</v>
      </c>
      <c r="E46" s="49"/>
      <c r="F46" s="108"/>
      <c r="G46" s="95">
        <f>H46+I46</f>
        <v>170896</v>
      </c>
      <c r="H46" s="95">
        <f>H47</f>
        <v>170896</v>
      </c>
      <c r="I46" s="94"/>
      <c r="J46" s="94"/>
    </row>
    <row r="47" spans="1:12" s="23" customFormat="1" ht="18.75" x14ac:dyDescent="0.25">
      <c r="A47" s="19" t="s">
        <v>39</v>
      </c>
      <c r="B47" s="77"/>
      <c r="C47" s="22"/>
      <c r="D47" s="46" t="s">
        <v>28</v>
      </c>
      <c r="E47" s="20"/>
      <c r="F47" s="20"/>
      <c r="G47" s="90">
        <f>SUM(G48:G48)</f>
        <v>170896</v>
      </c>
      <c r="H47" s="90">
        <f>SUM(H48:H48)</f>
        <v>170896</v>
      </c>
      <c r="I47" s="85"/>
      <c r="J47" s="85"/>
    </row>
    <row r="48" spans="1:12" ht="23.25" customHeight="1" x14ac:dyDescent="0.25">
      <c r="A48" s="62" t="s">
        <v>89</v>
      </c>
      <c r="B48" s="58" t="s">
        <v>9</v>
      </c>
      <c r="C48" s="58" t="s">
        <v>10</v>
      </c>
      <c r="D48" s="5" t="s">
        <v>29</v>
      </c>
      <c r="E48" s="5"/>
      <c r="F48" s="4"/>
      <c r="G48" s="86">
        <f>H48+I48</f>
        <v>170896</v>
      </c>
      <c r="H48" s="86">
        <v>170896</v>
      </c>
      <c r="I48" s="86"/>
      <c r="J48" s="86"/>
      <c r="L48" s="111"/>
    </row>
    <row r="49" spans="1:12" s="23" customFormat="1" ht="75" x14ac:dyDescent="0.25">
      <c r="A49" s="41"/>
      <c r="B49" s="41"/>
      <c r="C49" s="41"/>
      <c r="D49" s="42"/>
      <c r="E49" s="43" t="s">
        <v>120</v>
      </c>
      <c r="F49" s="26" t="s">
        <v>127</v>
      </c>
      <c r="G49" s="112">
        <f>G51</f>
        <v>70000</v>
      </c>
      <c r="H49" s="112">
        <f>H51</f>
        <v>70000</v>
      </c>
      <c r="I49" s="93"/>
      <c r="J49" s="93"/>
    </row>
    <row r="50" spans="1:12" s="23" customFormat="1" ht="18.75" x14ac:dyDescent="0.25">
      <c r="A50" s="14"/>
      <c r="B50" s="65"/>
      <c r="C50" s="14"/>
      <c r="D50" s="15"/>
      <c r="E50" s="15" t="s">
        <v>6</v>
      </c>
      <c r="F50" s="15"/>
      <c r="G50" s="92"/>
      <c r="H50" s="92"/>
      <c r="I50" s="92"/>
      <c r="J50" s="92"/>
    </row>
    <row r="51" spans="1:12" s="23" customFormat="1" ht="37.5" x14ac:dyDescent="0.25">
      <c r="A51" s="67" t="s">
        <v>38</v>
      </c>
      <c r="B51" s="48"/>
      <c r="C51" s="48"/>
      <c r="D51" s="46" t="s">
        <v>162</v>
      </c>
      <c r="E51" s="49"/>
      <c r="F51" s="38"/>
      <c r="G51" s="94">
        <f>SUM(G53:G53)</f>
        <v>70000</v>
      </c>
      <c r="H51" s="94">
        <f>SUM(H53:H53)</f>
        <v>70000</v>
      </c>
      <c r="I51" s="94"/>
      <c r="J51" s="94"/>
    </row>
    <row r="52" spans="1:12" s="23" customFormat="1" ht="18.75" x14ac:dyDescent="0.25">
      <c r="A52" s="19" t="s">
        <v>39</v>
      </c>
      <c r="B52" s="77"/>
      <c r="C52" s="22"/>
      <c r="D52" s="46" t="s">
        <v>28</v>
      </c>
      <c r="E52" s="20"/>
      <c r="F52" s="20"/>
      <c r="G52" s="85">
        <f>SUM(G53:G53)</f>
        <v>70000</v>
      </c>
      <c r="H52" s="85">
        <f>SUM(H53:H53)</f>
        <v>70000</v>
      </c>
      <c r="I52" s="85"/>
      <c r="J52" s="85"/>
    </row>
    <row r="53" spans="1:12" s="23" customFormat="1" ht="18.75" x14ac:dyDescent="0.25">
      <c r="A53" s="62" t="s">
        <v>89</v>
      </c>
      <c r="B53" s="58" t="s">
        <v>9</v>
      </c>
      <c r="C53" s="50" t="s">
        <v>10</v>
      </c>
      <c r="D53" s="61" t="s">
        <v>29</v>
      </c>
      <c r="E53" s="51"/>
      <c r="F53" s="51"/>
      <c r="G53" s="86">
        <f>SUM(H53:I53)</f>
        <v>70000</v>
      </c>
      <c r="H53" s="86">
        <v>70000</v>
      </c>
      <c r="I53" s="86"/>
      <c r="J53" s="86"/>
    </row>
    <row r="54" spans="1:12" s="27" customFormat="1" ht="79.5" customHeight="1" x14ac:dyDescent="0.25">
      <c r="A54" s="29"/>
      <c r="B54" s="31"/>
      <c r="C54" s="31"/>
      <c r="D54" s="32"/>
      <c r="E54" s="26" t="s">
        <v>108</v>
      </c>
      <c r="F54" s="26" t="s">
        <v>141</v>
      </c>
      <c r="G54" s="91">
        <f>G56</f>
        <v>8967420</v>
      </c>
      <c r="H54" s="91">
        <f>H56</f>
        <v>8967420</v>
      </c>
      <c r="I54" s="91"/>
      <c r="J54" s="91"/>
      <c r="K54" s="23"/>
    </row>
    <row r="55" spans="1:12" ht="24" customHeight="1" x14ac:dyDescent="0.25">
      <c r="A55" s="14"/>
      <c r="B55" s="65"/>
      <c r="C55" s="14"/>
      <c r="D55" s="15"/>
      <c r="E55" s="15" t="s">
        <v>6</v>
      </c>
      <c r="F55" s="15"/>
      <c r="G55" s="92"/>
      <c r="H55" s="92"/>
      <c r="I55" s="92"/>
      <c r="J55" s="92"/>
    </row>
    <row r="56" spans="1:12" ht="65.25" customHeight="1" x14ac:dyDescent="0.25">
      <c r="A56" s="19" t="s">
        <v>47</v>
      </c>
      <c r="B56" s="71"/>
      <c r="C56" s="17"/>
      <c r="D56" s="54" t="s">
        <v>161</v>
      </c>
      <c r="E56" s="15"/>
      <c r="F56" s="15"/>
      <c r="G56" s="90">
        <f>SUM(G58:G63)</f>
        <v>8967420</v>
      </c>
      <c r="H56" s="90">
        <f>H57</f>
        <v>8967420</v>
      </c>
      <c r="I56" s="90"/>
      <c r="J56" s="90"/>
    </row>
    <row r="57" spans="1:12" ht="65.25" customHeight="1" x14ac:dyDescent="0.25">
      <c r="A57" s="19" t="s">
        <v>48</v>
      </c>
      <c r="B57" s="71"/>
      <c r="C57" s="17"/>
      <c r="D57" s="54" t="s">
        <v>161</v>
      </c>
      <c r="E57" s="20"/>
      <c r="F57" s="20"/>
      <c r="G57" s="90">
        <f>G58+G60+G61+G63+G59+G62</f>
        <v>8967420</v>
      </c>
      <c r="H57" s="90">
        <f>H58+H60+H61+H63+H59+H62</f>
        <v>8967420</v>
      </c>
      <c r="I57" s="90"/>
      <c r="J57" s="90"/>
    </row>
    <row r="58" spans="1:12" ht="37.5" x14ac:dyDescent="0.25">
      <c r="A58" s="55" t="s">
        <v>44</v>
      </c>
      <c r="B58" s="74">
        <v>3035</v>
      </c>
      <c r="C58" s="52">
        <v>1070</v>
      </c>
      <c r="D58" s="4" t="s">
        <v>41</v>
      </c>
      <c r="E58" s="20"/>
      <c r="F58" s="20"/>
      <c r="G58" s="92">
        <v>1000</v>
      </c>
      <c r="H58" s="92">
        <v>1000</v>
      </c>
      <c r="I58" s="90"/>
      <c r="J58" s="90"/>
      <c r="L58" s="111"/>
    </row>
    <row r="59" spans="1:12" ht="37.5" x14ac:dyDescent="0.25">
      <c r="A59" s="55" t="s">
        <v>64</v>
      </c>
      <c r="B59" s="74">
        <v>3050</v>
      </c>
      <c r="C59" s="52">
        <v>1070</v>
      </c>
      <c r="D59" s="4" t="s">
        <v>65</v>
      </c>
      <c r="E59" s="20"/>
      <c r="F59" s="20"/>
      <c r="G59" s="92">
        <f>H59</f>
        <v>21300</v>
      </c>
      <c r="H59" s="92">
        <v>21300</v>
      </c>
      <c r="I59" s="90"/>
      <c r="J59" s="90"/>
      <c r="L59" s="111"/>
    </row>
    <row r="60" spans="1:12" ht="24" customHeight="1" x14ac:dyDescent="0.25">
      <c r="A60" s="55" t="s">
        <v>54</v>
      </c>
      <c r="B60" s="74">
        <v>3112</v>
      </c>
      <c r="C60" s="52">
        <v>1040</v>
      </c>
      <c r="D60" s="4" t="s">
        <v>55</v>
      </c>
      <c r="E60" s="20"/>
      <c r="F60" s="20"/>
      <c r="G60" s="92">
        <f>H60</f>
        <v>254988</v>
      </c>
      <c r="H60" s="92">
        <v>254988</v>
      </c>
      <c r="I60" s="90"/>
      <c r="J60" s="90"/>
      <c r="L60" s="111"/>
    </row>
    <row r="61" spans="1:12" ht="81.75" customHeight="1" x14ac:dyDescent="0.25">
      <c r="A61" s="55" t="s">
        <v>43</v>
      </c>
      <c r="B61" s="74">
        <v>3160</v>
      </c>
      <c r="C61" s="52">
        <v>1010</v>
      </c>
      <c r="D61" s="4" t="s">
        <v>42</v>
      </c>
      <c r="E61" s="20"/>
      <c r="F61" s="20"/>
      <c r="G61" s="92">
        <f>H61</f>
        <v>381600</v>
      </c>
      <c r="H61" s="92">
        <v>381600</v>
      </c>
      <c r="I61" s="90"/>
      <c r="J61" s="90"/>
      <c r="L61" s="111"/>
    </row>
    <row r="62" spans="1:12" ht="18.75" x14ac:dyDescent="0.25">
      <c r="A62" s="55" t="s">
        <v>121</v>
      </c>
      <c r="B62" s="74">
        <v>3191</v>
      </c>
      <c r="C62" s="52">
        <v>1030</v>
      </c>
      <c r="D62" s="4" t="s">
        <v>122</v>
      </c>
      <c r="E62" s="20"/>
      <c r="F62" s="20"/>
      <c r="G62" s="92">
        <f>H62</f>
        <v>210000</v>
      </c>
      <c r="H62" s="92">
        <v>210000</v>
      </c>
      <c r="I62" s="90"/>
      <c r="J62" s="90"/>
      <c r="L62" s="111"/>
    </row>
    <row r="63" spans="1:12" ht="28.5" customHeight="1" x14ac:dyDescent="0.25">
      <c r="A63" s="37" t="s">
        <v>53</v>
      </c>
      <c r="B63" s="58" t="s">
        <v>7</v>
      </c>
      <c r="C63" s="8" t="s">
        <v>8</v>
      </c>
      <c r="D63" s="5" t="s">
        <v>25</v>
      </c>
      <c r="E63" s="4"/>
      <c r="F63" s="12"/>
      <c r="G63" s="92">
        <f>H63</f>
        <v>8098532</v>
      </c>
      <c r="H63" s="92">
        <v>8098532</v>
      </c>
      <c r="I63" s="92"/>
      <c r="J63" s="92"/>
      <c r="L63" s="111"/>
    </row>
    <row r="64" spans="1:12" ht="103.5" customHeight="1" x14ac:dyDescent="0.25">
      <c r="A64" s="45"/>
      <c r="B64" s="33"/>
      <c r="C64" s="33"/>
      <c r="D64" s="34"/>
      <c r="E64" s="26" t="s">
        <v>117</v>
      </c>
      <c r="F64" s="26" t="s">
        <v>128</v>
      </c>
      <c r="G64" s="91">
        <f>G67</f>
        <v>11443000</v>
      </c>
      <c r="H64" s="91">
        <f t="shared" ref="H64" si="9">H67</f>
        <v>11443000</v>
      </c>
      <c r="I64" s="91"/>
      <c r="J64" s="91"/>
      <c r="L64" s="111"/>
    </row>
    <row r="65" spans="1:12" ht="24" customHeight="1" x14ac:dyDescent="0.25">
      <c r="A65" s="14"/>
      <c r="B65" s="65"/>
      <c r="C65" s="14"/>
      <c r="D65" s="15"/>
      <c r="E65" s="15" t="s">
        <v>6</v>
      </c>
      <c r="F65" s="15"/>
      <c r="G65" s="92"/>
      <c r="H65" s="92"/>
      <c r="I65" s="92"/>
      <c r="J65" s="92"/>
    </row>
    <row r="66" spans="1:12" ht="65.25" customHeight="1" x14ac:dyDescent="0.25">
      <c r="A66" s="19" t="s">
        <v>47</v>
      </c>
      <c r="B66" s="71"/>
      <c r="C66" s="17"/>
      <c r="D66" s="54" t="s">
        <v>161</v>
      </c>
      <c r="E66" s="15"/>
      <c r="F66" s="15"/>
      <c r="G66" s="90">
        <f>H66</f>
        <v>11443000</v>
      </c>
      <c r="H66" s="90">
        <f>H67</f>
        <v>11443000</v>
      </c>
      <c r="I66" s="90"/>
      <c r="J66" s="90"/>
    </row>
    <row r="67" spans="1:12" ht="65.25" customHeight="1" x14ac:dyDescent="0.25">
      <c r="A67" s="19" t="s">
        <v>48</v>
      </c>
      <c r="B67" s="71"/>
      <c r="C67" s="17"/>
      <c r="D67" s="54" t="s">
        <v>161</v>
      </c>
      <c r="E67" s="20"/>
      <c r="F67" s="20"/>
      <c r="G67" s="90">
        <f>H67</f>
        <v>11443000</v>
      </c>
      <c r="H67" s="90">
        <f>H68+H69</f>
        <v>11443000</v>
      </c>
      <c r="I67" s="90"/>
      <c r="J67" s="90"/>
    </row>
    <row r="68" spans="1:12" ht="18.75" x14ac:dyDescent="0.25">
      <c r="A68" s="55" t="s">
        <v>121</v>
      </c>
      <c r="B68" s="74">
        <v>3191</v>
      </c>
      <c r="C68" s="52">
        <v>1030</v>
      </c>
      <c r="D68" s="4" t="s">
        <v>122</v>
      </c>
      <c r="E68" s="20"/>
      <c r="F68" s="20"/>
      <c r="G68" s="92">
        <v>400000</v>
      </c>
      <c r="H68" s="92">
        <v>400000</v>
      </c>
      <c r="I68" s="90"/>
      <c r="J68" s="90"/>
    </row>
    <row r="69" spans="1:12" ht="21.75" customHeight="1" x14ac:dyDescent="0.25">
      <c r="A69" s="37" t="s">
        <v>53</v>
      </c>
      <c r="B69" s="58" t="s">
        <v>7</v>
      </c>
      <c r="C69" s="8" t="s">
        <v>8</v>
      </c>
      <c r="D69" s="5" t="s">
        <v>25</v>
      </c>
      <c r="E69" s="20"/>
      <c r="F69" s="20"/>
      <c r="G69" s="92">
        <f>H69</f>
        <v>11043000</v>
      </c>
      <c r="H69" s="92">
        <v>11043000</v>
      </c>
      <c r="I69" s="90"/>
      <c r="J69" s="90"/>
      <c r="L69" s="111"/>
    </row>
    <row r="70" spans="1:12" ht="78.75" customHeight="1" x14ac:dyDescent="0.25">
      <c r="A70" s="45"/>
      <c r="B70" s="33"/>
      <c r="C70" s="33"/>
      <c r="D70" s="34"/>
      <c r="E70" s="26" t="s">
        <v>114</v>
      </c>
      <c r="F70" s="26" t="s">
        <v>142</v>
      </c>
      <c r="G70" s="91">
        <f>G73</f>
        <v>900000</v>
      </c>
      <c r="H70" s="91">
        <f t="shared" ref="H70" si="10">H73</f>
        <v>900000</v>
      </c>
      <c r="I70" s="91"/>
      <c r="J70" s="91"/>
      <c r="L70" s="111"/>
    </row>
    <row r="71" spans="1:12" ht="24" customHeight="1" x14ac:dyDescent="0.25">
      <c r="A71" s="14"/>
      <c r="B71" s="65"/>
      <c r="C71" s="14"/>
      <c r="D71" s="15"/>
      <c r="E71" s="15" t="s">
        <v>6</v>
      </c>
      <c r="F71" s="15"/>
      <c r="G71" s="92"/>
      <c r="H71" s="92"/>
      <c r="I71" s="92"/>
      <c r="J71" s="92"/>
    </row>
    <row r="72" spans="1:12" ht="65.25" customHeight="1" x14ac:dyDescent="0.25">
      <c r="A72" s="19" t="s">
        <v>47</v>
      </c>
      <c r="B72" s="71"/>
      <c r="C72" s="17"/>
      <c r="D72" s="54" t="s">
        <v>161</v>
      </c>
      <c r="E72" s="15"/>
      <c r="F72" s="15"/>
      <c r="G72" s="90">
        <f>H72</f>
        <v>900000</v>
      </c>
      <c r="H72" s="90">
        <f>H73</f>
        <v>900000</v>
      </c>
      <c r="I72" s="90"/>
      <c r="J72" s="90"/>
    </row>
    <row r="73" spans="1:12" ht="65.25" customHeight="1" x14ac:dyDescent="0.25">
      <c r="A73" s="19" t="s">
        <v>48</v>
      </c>
      <c r="B73" s="71"/>
      <c r="C73" s="17"/>
      <c r="D73" s="54" t="s">
        <v>161</v>
      </c>
      <c r="E73" s="20"/>
      <c r="F73" s="20"/>
      <c r="G73" s="90">
        <f>H73</f>
        <v>900000</v>
      </c>
      <c r="H73" s="90">
        <f>H74</f>
        <v>900000</v>
      </c>
      <c r="I73" s="90"/>
      <c r="J73" s="90"/>
    </row>
    <row r="74" spans="1:12" ht="71.25" customHeight="1" x14ac:dyDescent="0.3">
      <c r="A74" s="55" t="s">
        <v>115</v>
      </c>
      <c r="B74" s="74">
        <v>3140</v>
      </c>
      <c r="C74" s="52">
        <v>1040</v>
      </c>
      <c r="D74" s="121" t="s">
        <v>116</v>
      </c>
      <c r="E74" s="20"/>
      <c r="F74" s="20"/>
      <c r="G74" s="92">
        <f>H74</f>
        <v>900000</v>
      </c>
      <c r="H74" s="92">
        <v>900000</v>
      </c>
      <c r="I74" s="90"/>
      <c r="J74" s="90"/>
      <c r="L74" s="111"/>
    </row>
    <row r="75" spans="1:12" s="27" customFormat="1" ht="80.25" customHeight="1" x14ac:dyDescent="0.25">
      <c r="A75" s="45"/>
      <c r="B75" s="33"/>
      <c r="C75" s="33"/>
      <c r="D75" s="34"/>
      <c r="E75" s="26" t="s">
        <v>96</v>
      </c>
      <c r="F75" s="25" t="s">
        <v>143</v>
      </c>
      <c r="G75" s="91">
        <f>G77</f>
        <v>18000</v>
      </c>
      <c r="H75" s="91">
        <f t="shared" ref="H75" si="11">H77</f>
        <v>18000</v>
      </c>
      <c r="I75" s="91"/>
      <c r="J75" s="91"/>
      <c r="K75" s="23"/>
    </row>
    <row r="76" spans="1:12" ht="20.45" customHeight="1" x14ac:dyDescent="0.25">
      <c r="A76" s="37"/>
      <c r="B76" s="58"/>
      <c r="C76" s="8"/>
      <c r="D76" s="5"/>
      <c r="E76" s="4" t="s">
        <v>6</v>
      </c>
      <c r="F76" s="12"/>
      <c r="G76" s="92"/>
      <c r="H76" s="92"/>
      <c r="I76" s="92"/>
      <c r="J76" s="92"/>
    </row>
    <row r="77" spans="1:12" ht="65.25" customHeight="1" x14ac:dyDescent="0.25">
      <c r="A77" s="19" t="s">
        <v>47</v>
      </c>
      <c r="B77" s="71"/>
      <c r="C77" s="17"/>
      <c r="D77" s="54" t="s">
        <v>161</v>
      </c>
      <c r="E77" s="20"/>
      <c r="F77" s="20"/>
      <c r="G77" s="90">
        <f>SUM(G79:G79)</f>
        <v>18000</v>
      </c>
      <c r="H77" s="90">
        <f>SUM(H79:H79)</f>
        <v>18000</v>
      </c>
      <c r="I77" s="90"/>
      <c r="J77" s="90"/>
    </row>
    <row r="78" spans="1:12" ht="65.25" customHeight="1" x14ac:dyDescent="0.25">
      <c r="A78" s="19" t="s">
        <v>48</v>
      </c>
      <c r="B78" s="71"/>
      <c r="C78" s="17"/>
      <c r="D78" s="54" t="s">
        <v>161</v>
      </c>
      <c r="E78" s="20"/>
      <c r="F78" s="20"/>
      <c r="G78" s="90">
        <f>SUM(G79:G79)</f>
        <v>18000</v>
      </c>
      <c r="H78" s="90">
        <f>SUM(H79:H79)</f>
        <v>18000</v>
      </c>
      <c r="I78" s="90"/>
      <c r="J78" s="90"/>
    </row>
    <row r="79" spans="1:12" ht="21" customHeight="1" x14ac:dyDescent="0.25">
      <c r="A79" s="37" t="s">
        <v>53</v>
      </c>
      <c r="B79" s="58" t="s">
        <v>7</v>
      </c>
      <c r="C79" s="8" t="s">
        <v>8</v>
      </c>
      <c r="D79" s="5" t="s">
        <v>25</v>
      </c>
      <c r="E79" s="4"/>
      <c r="F79" s="12"/>
      <c r="G79" s="92">
        <f>H79</f>
        <v>18000</v>
      </c>
      <c r="H79" s="92">
        <v>18000</v>
      </c>
      <c r="I79" s="92"/>
      <c r="J79" s="92"/>
      <c r="L79" s="111"/>
    </row>
    <row r="80" spans="1:12" s="27" customFormat="1" ht="94.5" customHeight="1" x14ac:dyDescent="0.25">
      <c r="A80" s="31"/>
      <c r="B80" s="31"/>
      <c r="C80" s="31"/>
      <c r="D80" s="30"/>
      <c r="E80" s="26" t="s">
        <v>31</v>
      </c>
      <c r="F80" s="26" t="s">
        <v>144</v>
      </c>
      <c r="G80" s="91">
        <f>G82+G85</f>
        <v>1800500</v>
      </c>
      <c r="H80" s="91">
        <f>H82+H85</f>
        <v>995500</v>
      </c>
      <c r="I80" s="91">
        <f>I82+I85</f>
        <v>805000</v>
      </c>
      <c r="J80" s="91">
        <f>J82+J85</f>
        <v>805000</v>
      </c>
      <c r="K80" s="23"/>
    </row>
    <row r="81" spans="1:12" ht="18.75" x14ac:dyDescent="0.25">
      <c r="A81" s="14"/>
      <c r="B81" s="65"/>
      <c r="C81" s="14"/>
      <c r="D81" s="15"/>
      <c r="E81" s="15" t="s">
        <v>6</v>
      </c>
      <c r="F81" s="15"/>
      <c r="G81" s="92"/>
      <c r="H81" s="92"/>
      <c r="I81" s="92"/>
      <c r="J81" s="92"/>
    </row>
    <row r="82" spans="1:12" ht="40.5" customHeight="1" x14ac:dyDescent="0.25">
      <c r="A82" s="19" t="s">
        <v>37</v>
      </c>
      <c r="B82" s="71"/>
      <c r="C82" s="17"/>
      <c r="D82" s="54" t="s">
        <v>159</v>
      </c>
      <c r="E82" s="15"/>
      <c r="F82" s="15"/>
      <c r="G82" s="90">
        <f t="shared" ref="G82:J83" si="12">G83</f>
        <v>769000</v>
      </c>
      <c r="H82" s="90">
        <f t="shared" si="12"/>
        <v>709000</v>
      </c>
      <c r="I82" s="90">
        <f t="shared" si="12"/>
        <v>60000</v>
      </c>
      <c r="J82" s="90">
        <f t="shared" si="12"/>
        <v>60000</v>
      </c>
    </row>
    <row r="83" spans="1:12" ht="45.75" customHeight="1" x14ac:dyDescent="0.25">
      <c r="A83" s="19" t="s">
        <v>19</v>
      </c>
      <c r="B83" s="71"/>
      <c r="C83" s="17"/>
      <c r="D83" s="54" t="s">
        <v>159</v>
      </c>
      <c r="E83" s="20"/>
      <c r="F83" s="20"/>
      <c r="G83" s="90">
        <f t="shared" si="12"/>
        <v>769000</v>
      </c>
      <c r="H83" s="90">
        <f t="shared" si="12"/>
        <v>709000</v>
      </c>
      <c r="I83" s="90">
        <f t="shared" si="12"/>
        <v>60000</v>
      </c>
      <c r="J83" s="90">
        <f t="shared" si="12"/>
        <v>60000</v>
      </c>
    </row>
    <row r="84" spans="1:12" ht="37.5" x14ac:dyDescent="0.25">
      <c r="A84" s="56" t="s">
        <v>15</v>
      </c>
      <c r="B84" s="75" t="s">
        <v>16</v>
      </c>
      <c r="C84" s="9" t="s">
        <v>17</v>
      </c>
      <c r="D84" s="5" t="s">
        <v>40</v>
      </c>
      <c r="E84" s="15"/>
      <c r="F84" s="15"/>
      <c r="G84" s="92">
        <f>H84+I84</f>
        <v>769000</v>
      </c>
      <c r="H84" s="86">
        <v>709000</v>
      </c>
      <c r="I84" s="92">
        <v>60000</v>
      </c>
      <c r="J84" s="92">
        <v>60000</v>
      </c>
      <c r="L84" s="111"/>
    </row>
    <row r="85" spans="1:12" ht="40.5" customHeight="1" x14ac:dyDescent="0.25">
      <c r="A85" s="19" t="s">
        <v>38</v>
      </c>
      <c r="B85" s="76"/>
      <c r="C85" s="21"/>
      <c r="D85" s="46" t="s">
        <v>162</v>
      </c>
      <c r="E85" s="15"/>
      <c r="F85" s="15"/>
      <c r="G85" s="90">
        <f>G86</f>
        <v>1031500</v>
      </c>
      <c r="H85" s="90">
        <f>H86</f>
        <v>286500</v>
      </c>
      <c r="I85" s="90">
        <f t="shared" ref="I85:J85" si="13">I86</f>
        <v>745000</v>
      </c>
      <c r="J85" s="90">
        <f t="shared" si="13"/>
        <v>745000</v>
      </c>
    </row>
    <row r="86" spans="1:12" ht="22.5" customHeight="1" x14ac:dyDescent="0.25">
      <c r="A86" s="19" t="s">
        <v>39</v>
      </c>
      <c r="B86" s="76"/>
      <c r="C86" s="21"/>
      <c r="D86" s="46" t="s">
        <v>28</v>
      </c>
      <c r="E86" s="15"/>
      <c r="F86" s="15"/>
      <c r="G86" s="90">
        <f>G87+G88</f>
        <v>1031500</v>
      </c>
      <c r="H86" s="90">
        <f>H87+H88</f>
        <v>286500</v>
      </c>
      <c r="I86" s="90">
        <f>I87+I88</f>
        <v>745000</v>
      </c>
      <c r="J86" s="90">
        <f>J87+J88</f>
        <v>745000</v>
      </c>
    </row>
    <row r="87" spans="1:12" s="23" customFormat="1" ht="19.5" customHeight="1" x14ac:dyDescent="0.25">
      <c r="A87" s="62" t="s">
        <v>89</v>
      </c>
      <c r="B87" s="58" t="s">
        <v>9</v>
      </c>
      <c r="C87" s="58" t="s">
        <v>10</v>
      </c>
      <c r="D87" s="61" t="s">
        <v>29</v>
      </c>
      <c r="E87" s="15"/>
      <c r="F87" s="15"/>
      <c r="G87" s="86">
        <f>H87</f>
        <v>31500</v>
      </c>
      <c r="H87" s="86">
        <v>31500</v>
      </c>
      <c r="I87" s="86"/>
      <c r="J87" s="86"/>
    </row>
    <row r="88" spans="1:12" s="23" customFormat="1" ht="50.25" customHeight="1" x14ac:dyDescent="0.25">
      <c r="A88" s="62" t="s">
        <v>78</v>
      </c>
      <c r="B88" s="58" t="s">
        <v>79</v>
      </c>
      <c r="C88" s="58" t="s">
        <v>10</v>
      </c>
      <c r="D88" s="61" t="s">
        <v>81</v>
      </c>
      <c r="E88" s="15"/>
      <c r="F88" s="15"/>
      <c r="G88" s="86">
        <f>H88+I88</f>
        <v>1000000</v>
      </c>
      <c r="H88" s="86">
        <v>255000</v>
      </c>
      <c r="I88" s="86">
        <v>745000</v>
      </c>
      <c r="J88" s="86">
        <f>I88</f>
        <v>745000</v>
      </c>
    </row>
    <row r="89" spans="1:12" s="23" customFormat="1" ht="119.25" customHeight="1" x14ac:dyDescent="0.25">
      <c r="A89" s="31"/>
      <c r="B89" s="31"/>
      <c r="C89" s="31"/>
      <c r="D89" s="30"/>
      <c r="E89" s="26" t="s">
        <v>98</v>
      </c>
      <c r="F89" s="26" t="s">
        <v>145</v>
      </c>
      <c r="G89" s="91">
        <f>G91</f>
        <v>279000</v>
      </c>
      <c r="H89" s="91">
        <f t="shared" ref="H89:J89" si="14">H91</f>
        <v>79000</v>
      </c>
      <c r="I89" s="91">
        <f t="shared" si="14"/>
        <v>200000</v>
      </c>
      <c r="J89" s="91">
        <f t="shared" si="14"/>
        <v>200000</v>
      </c>
    </row>
    <row r="90" spans="1:12" s="23" customFormat="1" ht="18.75" x14ac:dyDescent="0.25">
      <c r="A90" s="14"/>
      <c r="B90" s="65"/>
      <c r="C90" s="14"/>
      <c r="D90" s="15"/>
      <c r="E90" s="15" t="s">
        <v>6</v>
      </c>
      <c r="F90" s="15"/>
      <c r="G90" s="86"/>
      <c r="H90" s="86"/>
      <c r="I90" s="86"/>
      <c r="J90" s="92"/>
    </row>
    <row r="91" spans="1:12" s="23" customFormat="1" ht="45.75" customHeight="1" x14ac:dyDescent="0.25">
      <c r="A91" s="19" t="s">
        <v>37</v>
      </c>
      <c r="B91" s="65"/>
      <c r="C91" s="14"/>
      <c r="D91" s="54" t="s">
        <v>159</v>
      </c>
      <c r="E91" s="15"/>
      <c r="F91" s="15"/>
      <c r="G91" s="85">
        <f>H91+I91</f>
        <v>279000</v>
      </c>
      <c r="H91" s="85">
        <f>H92</f>
        <v>79000</v>
      </c>
      <c r="I91" s="85">
        <f>I92</f>
        <v>200000</v>
      </c>
      <c r="J91" s="90">
        <f>J92</f>
        <v>200000</v>
      </c>
    </row>
    <row r="92" spans="1:12" s="23" customFormat="1" ht="45.75" customHeight="1" x14ac:dyDescent="0.25">
      <c r="A92" s="19" t="s">
        <v>19</v>
      </c>
      <c r="B92" s="77"/>
      <c r="C92" s="22"/>
      <c r="D92" s="54" t="s">
        <v>159</v>
      </c>
      <c r="E92" s="20"/>
      <c r="F92" s="117"/>
      <c r="G92" s="90">
        <f>SUM(G93:G95)</f>
        <v>279000</v>
      </c>
      <c r="H92" s="90">
        <f>SUM(H93:H95)</f>
        <v>79000</v>
      </c>
      <c r="I92" s="90">
        <f>I95+I93</f>
        <v>200000</v>
      </c>
      <c r="J92" s="90">
        <f>J95+J93</f>
        <v>200000</v>
      </c>
    </row>
    <row r="93" spans="1:12" s="23" customFormat="1" ht="18.75" x14ac:dyDescent="0.25">
      <c r="A93" s="57" t="s">
        <v>73</v>
      </c>
      <c r="B93" s="73" t="s">
        <v>10</v>
      </c>
      <c r="C93" s="73" t="s">
        <v>74</v>
      </c>
      <c r="D93" s="59" t="s">
        <v>75</v>
      </c>
      <c r="E93" s="20"/>
      <c r="F93" s="20"/>
      <c r="G93" s="92">
        <f>H93</f>
        <v>60000</v>
      </c>
      <c r="H93" s="92">
        <v>60000</v>
      </c>
      <c r="I93" s="92"/>
      <c r="J93" s="90"/>
    </row>
    <row r="94" spans="1:12" s="23" customFormat="1" ht="18.75" x14ac:dyDescent="0.25">
      <c r="A94" s="57" t="s">
        <v>153</v>
      </c>
      <c r="B94" s="73" t="s">
        <v>154</v>
      </c>
      <c r="C94" s="73" t="s">
        <v>155</v>
      </c>
      <c r="D94" s="59" t="s">
        <v>156</v>
      </c>
      <c r="E94" s="20"/>
      <c r="F94" s="20"/>
      <c r="G94" s="92">
        <f>H94</f>
        <v>19000</v>
      </c>
      <c r="H94" s="92">
        <v>19000</v>
      </c>
      <c r="I94" s="92"/>
      <c r="J94" s="90"/>
    </row>
    <row r="95" spans="1:12" s="23" customFormat="1" ht="18.75" x14ac:dyDescent="0.3">
      <c r="A95" s="62" t="s">
        <v>82</v>
      </c>
      <c r="B95" s="73" t="s">
        <v>83</v>
      </c>
      <c r="C95" s="73" t="s">
        <v>84</v>
      </c>
      <c r="D95" s="61" t="s">
        <v>85</v>
      </c>
      <c r="E95" s="118"/>
      <c r="F95" s="118"/>
      <c r="G95" s="119">
        <f>H95+I95</f>
        <v>200000</v>
      </c>
      <c r="H95" s="118"/>
      <c r="I95" s="120">
        <v>200000</v>
      </c>
      <c r="J95" s="120">
        <v>200000</v>
      </c>
      <c r="L95" s="111"/>
    </row>
    <row r="96" spans="1:12" s="23" customFormat="1" ht="75" customHeight="1" x14ac:dyDescent="0.25">
      <c r="A96" s="31"/>
      <c r="B96" s="31"/>
      <c r="C96" s="31"/>
      <c r="D96" s="30"/>
      <c r="E96" s="26" t="s">
        <v>168</v>
      </c>
      <c r="F96" s="26" t="s">
        <v>169</v>
      </c>
      <c r="G96" s="91">
        <f>G98</f>
        <v>1210660</v>
      </c>
      <c r="H96" s="91">
        <f t="shared" ref="H96:J96" si="15">H98</f>
        <v>729660</v>
      </c>
      <c r="I96" s="91">
        <f t="shared" si="15"/>
        <v>481000</v>
      </c>
      <c r="J96" s="91">
        <f t="shared" si="15"/>
        <v>481000</v>
      </c>
    </row>
    <row r="97" spans="1:12" s="23" customFormat="1" ht="18.75" x14ac:dyDescent="0.25">
      <c r="A97" s="14"/>
      <c r="B97" s="65"/>
      <c r="C97" s="14"/>
      <c r="D97" s="15"/>
      <c r="E97" s="15" t="s">
        <v>6</v>
      </c>
      <c r="F97" s="15"/>
      <c r="G97" s="86"/>
      <c r="H97" s="86"/>
      <c r="I97" s="86"/>
      <c r="J97" s="92"/>
    </row>
    <row r="98" spans="1:12" s="23" customFormat="1" ht="45.75" customHeight="1" x14ac:dyDescent="0.25">
      <c r="A98" s="19" t="s">
        <v>37</v>
      </c>
      <c r="B98" s="65"/>
      <c r="C98" s="14"/>
      <c r="D98" s="54" t="s">
        <v>159</v>
      </c>
      <c r="E98" s="15"/>
      <c r="F98" s="15"/>
      <c r="G98" s="85">
        <f>H98+I98</f>
        <v>1210660</v>
      </c>
      <c r="H98" s="85">
        <f>H99</f>
        <v>729660</v>
      </c>
      <c r="I98" s="85">
        <f>I99</f>
        <v>481000</v>
      </c>
      <c r="J98" s="90">
        <f>J99</f>
        <v>481000</v>
      </c>
    </row>
    <row r="99" spans="1:12" s="23" customFormat="1" ht="45.75" customHeight="1" x14ac:dyDescent="0.25">
      <c r="A99" s="19" t="s">
        <v>19</v>
      </c>
      <c r="B99" s="77"/>
      <c r="C99" s="22"/>
      <c r="D99" s="54" t="s">
        <v>159</v>
      </c>
      <c r="E99" s="20"/>
      <c r="F99" s="117"/>
      <c r="G99" s="90">
        <f>G100+G101</f>
        <v>1210660</v>
      </c>
      <c r="H99" s="90">
        <f>SUM(H100:H101)</f>
        <v>729660</v>
      </c>
      <c r="I99" s="90">
        <f>I100</f>
        <v>481000</v>
      </c>
      <c r="J99" s="90">
        <f>J100</f>
        <v>481000</v>
      </c>
    </row>
    <row r="100" spans="1:12" s="23" customFormat="1" ht="75" x14ac:dyDescent="0.25">
      <c r="A100" s="57" t="s">
        <v>176</v>
      </c>
      <c r="B100" s="73" t="s">
        <v>165</v>
      </c>
      <c r="C100" s="73" t="s">
        <v>166</v>
      </c>
      <c r="D100" s="59" t="s">
        <v>167</v>
      </c>
      <c r="E100" s="20"/>
      <c r="F100" s="20"/>
      <c r="G100" s="92">
        <f>H100+I100</f>
        <v>1175660</v>
      </c>
      <c r="H100" s="92">
        <v>694660</v>
      </c>
      <c r="I100" s="92">
        <v>481000</v>
      </c>
      <c r="J100" s="92">
        <f>I100</f>
        <v>481000</v>
      </c>
    </row>
    <row r="101" spans="1:12" s="23" customFormat="1" ht="37.5" x14ac:dyDescent="0.25">
      <c r="A101" s="57" t="s">
        <v>177</v>
      </c>
      <c r="B101" s="73" t="s">
        <v>178</v>
      </c>
      <c r="C101" s="73" t="s">
        <v>166</v>
      </c>
      <c r="D101" s="59" t="s">
        <v>179</v>
      </c>
      <c r="E101" s="20"/>
      <c r="F101" s="20"/>
      <c r="G101" s="92">
        <f>H101</f>
        <v>35000</v>
      </c>
      <c r="H101" s="92">
        <v>35000</v>
      </c>
      <c r="I101" s="92"/>
      <c r="J101" s="92"/>
    </row>
    <row r="102" spans="1:12" s="23" customFormat="1" ht="93.75" x14ac:dyDescent="0.25">
      <c r="A102" s="41"/>
      <c r="B102" s="41"/>
      <c r="C102" s="41"/>
      <c r="D102" s="42"/>
      <c r="E102" s="43" t="s">
        <v>123</v>
      </c>
      <c r="F102" s="26" t="s">
        <v>146</v>
      </c>
      <c r="G102" s="112">
        <f>G104</f>
        <v>1932000</v>
      </c>
      <c r="H102" s="112"/>
      <c r="I102" s="112">
        <f t="shared" ref="I102:J102" si="16">I104</f>
        <v>1932000</v>
      </c>
      <c r="J102" s="112">
        <f t="shared" si="16"/>
        <v>1932000</v>
      </c>
      <c r="L102" s="111"/>
    </row>
    <row r="103" spans="1:12" s="23" customFormat="1" ht="18.75" x14ac:dyDescent="0.25">
      <c r="A103" s="14"/>
      <c r="B103" s="65"/>
      <c r="C103" s="14"/>
      <c r="D103" s="15"/>
      <c r="E103" s="15" t="s">
        <v>6</v>
      </c>
      <c r="F103" s="15"/>
      <c r="G103" s="92"/>
      <c r="H103" s="92"/>
      <c r="I103" s="92"/>
      <c r="J103" s="92"/>
      <c r="L103" s="111"/>
    </row>
    <row r="104" spans="1:12" s="23" customFormat="1" ht="47.25" customHeight="1" x14ac:dyDescent="0.25">
      <c r="A104" s="67" t="s">
        <v>37</v>
      </c>
      <c r="B104" s="48"/>
      <c r="C104" s="48"/>
      <c r="D104" s="131" t="s">
        <v>159</v>
      </c>
      <c r="E104" s="49"/>
      <c r="F104" s="38"/>
      <c r="G104" s="94">
        <f>SUM(G106:G106)</f>
        <v>1932000</v>
      </c>
      <c r="H104" s="94"/>
      <c r="I104" s="95">
        <f t="shared" ref="I104:J104" si="17">SUM(I106:I106)</f>
        <v>1932000</v>
      </c>
      <c r="J104" s="94">
        <f t="shared" si="17"/>
        <v>1932000</v>
      </c>
      <c r="L104" s="111"/>
    </row>
    <row r="105" spans="1:12" s="23" customFormat="1" ht="44.25" customHeight="1" x14ac:dyDescent="0.25">
      <c r="A105" s="19" t="s">
        <v>19</v>
      </c>
      <c r="B105" s="77"/>
      <c r="C105" s="22"/>
      <c r="D105" s="132" t="s">
        <v>159</v>
      </c>
      <c r="E105" s="20"/>
      <c r="F105" s="20"/>
      <c r="G105" s="85">
        <f>SUM(G106:G106)</f>
        <v>1932000</v>
      </c>
      <c r="H105" s="85"/>
      <c r="I105" s="90">
        <f t="shared" ref="I105:J105" si="18">SUM(I106:I106)</f>
        <v>1932000</v>
      </c>
      <c r="J105" s="85">
        <f t="shared" si="18"/>
        <v>1932000</v>
      </c>
      <c r="L105" s="111"/>
    </row>
    <row r="106" spans="1:12" s="23" customFormat="1" ht="18.75" x14ac:dyDescent="0.25">
      <c r="A106" s="62" t="s">
        <v>82</v>
      </c>
      <c r="B106" s="58" t="s">
        <v>83</v>
      </c>
      <c r="C106" s="58" t="s">
        <v>84</v>
      </c>
      <c r="D106" s="122" t="s">
        <v>85</v>
      </c>
      <c r="E106" s="51"/>
      <c r="F106" s="51"/>
      <c r="G106" s="92">
        <f>SUM(H106:I106)</f>
        <v>1932000</v>
      </c>
      <c r="H106" s="92"/>
      <c r="I106" s="92">
        <v>1932000</v>
      </c>
      <c r="J106" s="92">
        <f>I106</f>
        <v>1932000</v>
      </c>
      <c r="L106" s="111"/>
    </row>
    <row r="107" spans="1:12" s="27" customFormat="1" ht="97.5" customHeight="1" x14ac:dyDescent="0.25">
      <c r="A107" s="31"/>
      <c r="B107" s="31"/>
      <c r="C107" s="31"/>
      <c r="D107" s="30"/>
      <c r="E107" s="26" t="s">
        <v>30</v>
      </c>
      <c r="F107" s="26" t="s">
        <v>147</v>
      </c>
      <c r="G107" s="91">
        <f>G109</f>
        <v>6309900</v>
      </c>
      <c r="H107" s="91"/>
      <c r="I107" s="91">
        <f t="shared" ref="I107" si="19">I109</f>
        <v>6309900</v>
      </c>
      <c r="J107" s="87"/>
      <c r="K107" s="23"/>
    </row>
    <row r="108" spans="1:12" ht="18.75" x14ac:dyDescent="0.25">
      <c r="A108" s="14"/>
      <c r="B108" s="65"/>
      <c r="C108" s="14"/>
      <c r="D108" s="15"/>
      <c r="E108" s="15" t="s">
        <v>6</v>
      </c>
      <c r="F108" s="15"/>
      <c r="G108" s="86"/>
      <c r="H108" s="86"/>
      <c r="I108" s="86"/>
      <c r="J108" s="92"/>
    </row>
    <row r="109" spans="1:12" ht="42.75" customHeight="1" x14ac:dyDescent="0.25">
      <c r="A109" s="19" t="s">
        <v>37</v>
      </c>
      <c r="B109" s="65"/>
      <c r="C109" s="14"/>
      <c r="D109" s="54" t="s">
        <v>159</v>
      </c>
      <c r="E109" s="15"/>
      <c r="F109" s="15"/>
      <c r="G109" s="90">
        <f>H109+I109</f>
        <v>6309900</v>
      </c>
      <c r="H109" s="90"/>
      <c r="I109" s="90">
        <f>I110</f>
        <v>6309900</v>
      </c>
      <c r="J109" s="92"/>
    </row>
    <row r="110" spans="1:12" ht="45" customHeight="1" x14ac:dyDescent="0.25">
      <c r="A110" s="19" t="s">
        <v>19</v>
      </c>
      <c r="B110" s="77"/>
      <c r="C110" s="22"/>
      <c r="D110" s="54" t="s">
        <v>159</v>
      </c>
      <c r="E110" s="20"/>
      <c r="F110" s="20"/>
      <c r="G110" s="90">
        <f>H110+I110</f>
        <v>6309900</v>
      </c>
      <c r="H110" s="90"/>
      <c r="I110" s="90">
        <f>I111</f>
        <v>6309900</v>
      </c>
      <c r="J110" s="90"/>
    </row>
    <row r="111" spans="1:12" s="23" customFormat="1" ht="18.75" x14ac:dyDescent="0.25">
      <c r="A111" s="64" t="s">
        <v>20</v>
      </c>
      <c r="B111" s="65">
        <v>8340</v>
      </c>
      <c r="C111" s="66" t="s">
        <v>21</v>
      </c>
      <c r="D111" s="51" t="s">
        <v>22</v>
      </c>
      <c r="E111" s="15"/>
      <c r="F111" s="15"/>
      <c r="G111" s="92">
        <f>I111</f>
        <v>6309900</v>
      </c>
      <c r="H111" s="92"/>
      <c r="I111" s="92">
        <v>6309900</v>
      </c>
      <c r="J111" s="92"/>
      <c r="L111" s="111"/>
    </row>
    <row r="112" spans="1:12" ht="87.75" customHeight="1" x14ac:dyDescent="0.25">
      <c r="A112" s="41"/>
      <c r="B112" s="41"/>
      <c r="C112" s="41"/>
      <c r="D112" s="42"/>
      <c r="E112" s="43" t="s">
        <v>99</v>
      </c>
      <c r="F112" s="26" t="s">
        <v>148</v>
      </c>
      <c r="G112" s="112">
        <f>G114</f>
        <v>1871336</v>
      </c>
      <c r="H112" s="112">
        <f t="shared" ref="H112:J112" si="20">H114</f>
        <v>80000</v>
      </c>
      <c r="I112" s="112">
        <f t="shared" si="20"/>
        <v>1791336</v>
      </c>
      <c r="J112" s="112">
        <f t="shared" si="20"/>
        <v>1791336</v>
      </c>
    </row>
    <row r="113" spans="1:12" ht="18.75" x14ac:dyDescent="0.25">
      <c r="A113" s="14"/>
      <c r="B113" s="65"/>
      <c r="C113" s="14"/>
      <c r="D113" s="15"/>
      <c r="E113" s="15" t="s">
        <v>6</v>
      </c>
      <c r="F113" s="15"/>
      <c r="G113" s="92"/>
      <c r="H113" s="92"/>
      <c r="I113" s="92"/>
      <c r="J113" s="92"/>
    </row>
    <row r="114" spans="1:12" s="23" customFormat="1" ht="44.25" customHeight="1" x14ac:dyDescent="0.25">
      <c r="A114" s="67" t="s">
        <v>37</v>
      </c>
      <c r="B114" s="48"/>
      <c r="C114" s="48"/>
      <c r="D114" s="131" t="s">
        <v>159</v>
      </c>
      <c r="E114" s="49"/>
      <c r="F114" s="38"/>
      <c r="G114" s="94">
        <f>SUM(G116:G116)</f>
        <v>1871336</v>
      </c>
      <c r="H114" s="94">
        <f>SUM(H116:H116)</f>
        <v>80000</v>
      </c>
      <c r="I114" s="94">
        <f>I115</f>
        <v>1791336</v>
      </c>
      <c r="J114" s="94">
        <f>J116</f>
        <v>1791336</v>
      </c>
    </row>
    <row r="115" spans="1:12" s="35" customFormat="1" ht="42.75" customHeight="1" x14ac:dyDescent="0.25">
      <c r="A115" s="19" t="s">
        <v>19</v>
      </c>
      <c r="B115" s="77"/>
      <c r="C115" s="22"/>
      <c r="D115" s="132" t="s">
        <v>159</v>
      </c>
      <c r="E115" s="20"/>
      <c r="F115" s="20"/>
      <c r="G115" s="85">
        <f>SUM(G116:G116)</f>
        <v>1871336</v>
      </c>
      <c r="H115" s="85">
        <f>SUM(H116:H116)</f>
        <v>80000</v>
      </c>
      <c r="I115" s="85">
        <f>I116</f>
        <v>1791336</v>
      </c>
      <c r="J115" s="85">
        <f>J116</f>
        <v>1791336</v>
      </c>
      <c r="K115" s="36"/>
    </row>
    <row r="116" spans="1:12" s="23" customFormat="1" ht="76.900000000000006" customHeight="1" x14ac:dyDescent="0.25">
      <c r="A116" s="62" t="s">
        <v>50</v>
      </c>
      <c r="B116" s="58" t="s">
        <v>51</v>
      </c>
      <c r="C116" s="58" t="s">
        <v>36</v>
      </c>
      <c r="D116" s="61" t="s">
        <v>52</v>
      </c>
      <c r="E116" s="15"/>
      <c r="F116" s="15"/>
      <c r="G116" s="92">
        <f>SUM(H116:I116)</f>
        <v>1871336</v>
      </c>
      <c r="H116" s="92">
        <v>80000</v>
      </c>
      <c r="I116" s="92">
        <v>1791336</v>
      </c>
      <c r="J116" s="92">
        <f>I116</f>
        <v>1791336</v>
      </c>
      <c r="L116" s="111"/>
    </row>
    <row r="117" spans="1:12" s="23" customFormat="1" ht="59.25" customHeight="1" x14ac:dyDescent="0.25">
      <c r="A117" s="41"/>
      <c r="B117" s="41"/>
      <c r="C117" s="41"/>
      <c r="D117" s="42"/>
      <c r="E117" s="43" t="s">
        <v>109</v>
      </c>
      <c r="F117" s="114" t="s">
        <v>133</v>
      </c>
      <c r="G117" s="112">
        <f>G119</f>
        <v>1082311</v>
      </c>
      <c r="H117" s="112">
        <f>H119</f>
        <v>1082311</v>
      </c>
      <c r="I117" s="93"/>
      <c r="J117" s="93"/>
      <c r="L117" s="111"/>
    </row>
    <row r="118" spans="1:12" s="23" customFormat="1" ht="24.75" customHeight="1" x14ac:dyDescent="0.25">
      <c r="A118" s="14"/>
      <c r="B118" s="65"/>
      <c r="C118" s="14"/>
      <c r="D118" s="15"/>
      <c r="E118" s="15" t="s">
        <v>6</v>
      </c>
      <c r="F118" s="51"/>
      <c r="G118" s="92"/>
      <c r="H118" s="92"/>
      <c r="I118" s="86"/>
      <c r="J118" s="92"/>
      <c r="L118" s="111"/>
    </row>
    <row r="119" spans="1:12" s="23" customFormat="1" ht="44.25" customHeight="1" x14ac:dyDescent="0.25">
      <c r="A119" s="67" t="s">
        <v>37</v>
      </c>
      <c r="B119" s="48"/>
      <c r="C119" s="48"/>
      <c r="D119" s="131" t="s">
        <v>159</v>
      </c>
      <c r="E119" s="49"/>
      <c r="F119" s="15"/>
      <c r="G119" s="90">
        <f>G120</f>
        <v>1082311</v>
      </c>
      <c r="H119" s="90">
        <f>H120</f>
        <v>1082311</v>
      </c>
      <c r="I119" s="86"/>
      <c r="J119" s="92"/>
      <c r="L119" s="111"/>
    </row>
    <row r="120" spans="1:12" s="23" customFormat="1" ht="44.25" customHeight="1" x14ac:dyDescent="0.25">
      <c r="A120" s="19" t="s">
        <v>19</v>
      </c>
      <c r="B120" s="77"/>
      <c r="C120" s="22"/>
      <c r="D120" s="132" t="s">
        <v>159</v>
      </c>
      <c r="E120" s="20"/>
      <c r="F120" s="15"/>
      <c r="G120" s="90">
        <f>H120</f>
        <v>1082311</v>
      </c>
      <c r="H120" s="90">
        <f>H121</f>
        <v>1082311</v>
      </c>
      <c r="I120" s="86"/>
      <c r="J120" s="92"/>
      <c r="L120" s="111"/>
    </row>
    <row r="121" spans="1:12" s="23" customFormat="1" ht="24.75" customHeight="1" x14ac:dyDescent="0.25">
      <c r="A121" s="62" t="s">
        <v>110</v>
      </c>
      <c r="B121" s="58" t="s">
        <v>111</v>
      </c>
      <c r="C121" s="58" t="s">
        <v>112</v>
      </c>
      <c r="D121" s="61" t="s">
        <v>113</v>
      </c>
      <c r="E121" s="51"/>
      <c r="F121" s="15"/>
      <c r="G121" s="92">
        <f>H121</f>
        <v>1082311</v>
      </c>
      <c r="H121" s="92">
        <v>1082311</v>
      </c>
      <c r="I121" s="86"/>
      <c r="J121" s="92"/>
      <c r="L121" s="111"/>
    </row>
    <row r="122" spans="1:12" ht="81" customHeight="1" x14ac:dyDescent="0.25">
      <c r="A122" s="45"/>
      <c r="B122" s="33"/>
      <c r="C122" s="33"/>
      <c r="D122" s="44"/>
      <c r="E122" s="43" t="s">
        <v>163</v>
      </c>
      <c r="F122" s="26" t="s">
        <v>164</v>
      </c>
      <c r="G122" s="91">
        <f>G124</f>
        <v>3575900</v>
      </c>
      <c r="H122" s="91">
        <f>H124</f>
        <v>1211000</v>
      </c>
      <c r="I122" s="91">
        <f>I124</f>
        <v>2364900</v>
      </c>
      <c r="J122" s="91">
        <f>J124</f>
        <v>2364900</v>
      </c>
    </row>
    <row r="123" spans="1:12" ht="17.25" customHeight="1" x14ac:dyDescent="0.25">
      <c r="A123" s="62"/>
      <c r="B123" s="58"/>
      <c r="C123" s="58"/>
      <c r="D123" s="61"/>
      <c r="E123" s="15" t="s">
        <v>6</v>
      </c>
      <c r="F123" s="4"/>
      <c r="G123" s="92"/>
      <c r="H123" s="92"/>
      <c r="I123" s="86"/>
      <c r="J123" s="86"/>
    </row>
    <row r="124" spans="1:12" ht="39" customHeight="1" x14ac:dyDescent="0.25">
      <c r="A124" s="67" t="s">
        <v>38</v>
      </c>
      <c r="B124" s="48"/>
      <c r="C124" s="48"/>
      <c r="D124" s="46" t="s">
        <v>162</v>
      </c>
      <c r="E124" s="5"/>
      <c r="F124" s="4"/>
      <c r="G124" s="90">
        <f>G125</f>
        <v>3575900</v>
      </c>
      <c r="H124" s="90">
        <f>H125</f>
        <v>1211000</v>
      </c>
      <c r="I124" s="85">
        <f>I125</f>
        <v>2364900</v>
      </c>
      <c r="J124" s="85">
        <f>J125</f>
        <v>2364900</v>
      </c>
    </row>
    <row r="125" spans="1:12" ht="21.75" customHeight="1" x14ac:dyDescent="0.25">
      <c r="A125" s="19" t="s">
        <v>39</v>
      </c>
      <c r="B125" s="77"/>
      <c r="C125" s="22"/>
      <c r="D125" s="46" t="s">
        <v>28</v>
      </c>
      <c r="E125" s="5"/>
      <c r="F125" s="4"/>
      <c r="G125" s="90">
        <f>G126+G127</f>
        <v>3575900</v>
      </c>
      <c r="H125" s="90">
        <f t="shared" ref="H125:J125" si="21">H126+H127</f>
        <v>1211000</v>
      </c>
      <c r="I125" s="90">
        <f t="shared" si="21"/>
        <v>2364900</v>
      </c>
      <c r="J125" s="90">
        <f t="shared" si="21"/>
        <v>2364900</v>
      </c>
    </row>
    <row r="126" spans="1:12" ht="20.25" customHeight="1" x14ac:dyDescent="0.25">
      <c r="A126" s="62" t="s">
        <v>89</v>
      </c>
      <c r="B126" s="58" t="s">
        <v>9</v>
      </c>
      <c r="C126" s="58" t="s">
        <v>10</v>
      </c>
      <c r="D126" s="5" t="s">
        <v>29</v>
      </c>
      <c r="E126" s="5"/>
      <c r="F126" s="4"/>
      <c r="G126" s="86">
        <f>H126+I126</f>
        <v>2261500</v>
      </c>
      <c r="H126" s="86">
        <v>904600</v>
      </c>
      <c r="I126" s="86">
        <v>1356900</v>
      </c>
      <c r="J126" s="86">
        <f>I126</f>
        <v>1356900</v>
      </c>
      <c r="L126" s="111"/>
    </row>
    <row r="127" spans="1:12" ht="42" customHeight="1" x14ac:dyDescent="0.25">
      <c r="A127" s="62" t="s">
        <v>78</v>
      </c>
      <c r="B127" s="58" t="s">
        <v>79</v>
      </c>
      <c r="C127" s="58" t="s">
        <v>80</v>
      </c>
      <c r="D127" s="61" t="s">
        <v>81</v>
      </c>
      <c r="E127" s="5"/>
      <c r="F127" s="4"/>
      <c r="G127" s="86">
        <f>H127+I127</f>
        <v>1314400</v>
      </c>
      <c r="H127" s="86">
        <v>306400</v>
      </c>
      <c r="I127" s="86">
        <v>1008000</v>
      </c>
      <c r="J127" s="86">
        <f>I127</f>
        <v>1008000</v>
      </c>
      <c r="L127" s="111"/>
    </row>
    <row r="128" spans="1:12" ht="62.25" customHeight="1" x14ac:dyDescent="0.25">
      <c r="A128" s="39"/>
      <c r="B128" s="39"/>
      <c r="C128" s="39"/>
      <c r="D128" s="34"/>
      <c r="E128" s="40" t="s">
        <v>67</v>
      </c>
      <c r="F128" s="26" t="s">
        <v>149</v>
      </c>
      <c r="G128" s="91">
        <f>G130</f>
        <v>270000</v>
      </c>
      <c r="H128" s="91">
        <f>H130</f>
        <v>270000</v>
      </c>
      <c r="I128" s="87"/>
      <c r="J128" s="87"/>
    </row>
    <row r="129" spans="1:12" ht="17.25" customHeight="1" x14ac:dyDescent="0.25">
      <c r="A129" s="7"/>
      <c r="B129" s="73"/>
      <c r="C129" s="7"/>
      <c r="D129" s="5"/>
      <c r="E129" s="5" t="s">
        <v>6</v>
      </c>
      <c r="F129" s="4"/>
      <c r="G129" s="92"/>
      <c r="H129" s="92"/>
      <c r="I129" s="92"/>
      <c r="J129" s="92"/>
    </row>
    <row r="130" spans="1:12" ht="60.75" customHeight="1" x14ac:dyDescent="0.25">
      <c r="A130" s="47" t="s">
        <v>45</v>
      </c>
      <c r="B130" s="73"/>
      <c r="C130" s="7"/>
      <c r="D130" s="69" t="s">
        <v>160</v>
      </c>
      <c r="E130" s="5"/>
      <c r="F130" s="4"/>
      <c r="G130" s="90">
        <f>G131</f>
        <v>270000</v>
      </c>
      <c r="H130" s="90">
        <f>H131</f>
        <v>270000</v>
      </c>
      <c r="I130" s="92"/>
      <c r="J130" s="92"/>
    </row>
    <row r="131" spans="1:12" ht="63" customHeight="1" x14ac:dyDescent="0.25">
      <c r="A131" s="47" t="s">
        <v>46</v>
      </c>
      <c r="B131" s="73"/>
      <c r="C131" s="7"/>
      <c r="D131" s="69" t="s">
        <v>160</v>
      </c>
      <c r="E131" s="5"/>
      <c r="F131" s="4"/>
      <c r="G131" s="90">
        <f>G132</f>
        <v>270000</v>
      </c>
      <c r="H131" s="90">
        <f>H132</f>
        <v>270000</v>
      </c>
      <c r="I131" s="92"/>
      <c r="J131" s="92"/>
    </row>
    <row r="132" spans="1:12" ht="23.25" customHeight="1" x14ac:dyDescent="0.25">
      <c r="A132" s="37" t="s">
        <v>68</v>
      </c>
      <c r="B132" s="73" t="s">
        <v>69</v>
      </c>
      <c r="C132" s="7" t="s">
        <v>70</v>
      </c>
      <c r="D132" s="5" t="s">
        <v>71</v>
      </c>
      <c r="E132" s="5"/>
      <c r="F132" s="4"/>
      <c r="G132" s="92">
        <f>H132</f>
        <v>270000</v>
      </c>
      <c r="H132" s="92">
        <v>270000</v>
      </c>
      <c r="I132" s="92"/>
      <c r="J132" s="92"/>
      <c r="L132" s="111"/>
    </row>
    <row r="133" spans="1:12" s="23" customFormat="1" ht="77.25" customHeight="1" x14ac:dyDescent="0.25">
      <c r="A133" s="41"/>
      <c r="B133" s="41"/>
      <c r="C133" s="41"/>
      <c r="D133" s="42"/>
      <c r="E133" s="43" t="s">
        <v>129</v>
      </c>
      <c r="F133" s="26" t="s">
        <v>132</v>
      </c>
      <c r="G133" s="112">
        <f>G135</f>
        <v>22999477.32</v>
      </c>
      <c r="H133" s="112">
        <f t="shared" ref="H133:J133" si="22">H135</f>
        <v>0</v>
      </c>
      <c r="I133" s="112">
        <f t="shared" si="22"/>
        <v>22999477.32</v>
      </c>
      <c r="J133" s="112">
        <f t="shared" si="22"/>
        <v>22999477.32</v>
      </c>
    </row>
    <row r="134" spans="1:12" s="23" customFormat="1" ht="20.25" customHeight="1" x14ac:dyDescent="0.25">
      <c r="A134" s="14"/>
      <c r="B134" s="65"/>
      <c r="C134" s="14"/>
      <c r="D134" s="15"/>
      <c r="E134" s="15" t="s">
        <v>6</v>
      </c>
      <c r="F134" s="51"/>
      <c r="G134" s="92"/>
      <c r="H134" s="92"/>
      <c r="I134" s="92"/>
      <c r="J134" s="92"/>
    </row>
    <row r="135" spans="1:12" ht="62.25" customHeight="1" x14ac:dyDescent="0.25">
      <c r="A135" s="47" t="s">
        <v>45</v>
      </c>
      <c r="B135" s="73"/>
      <c r="C135" s="7"/>
      <c r="D135" s="69" t="s">
        <v>160</v>
      </c>
      <c r="E135" s="5"/>
      <c r="F135" s="4"/>
      <c r="G135" s="90">
        <f>H135+I135</f>
        <v>22999477.32</v>
      </c>
      <c r="H135" s="90">
        <f t="shared" ref="H135:J136" si="23">H136</f>
        <v>0</v>
      </c>
      <c r="I135" s="90">
        <f t="shared" si="23"/>
        <v>22999477.32</v>
      </c>
      <c r="J135" s="90">
        <f t="shared" si="23"/>
        <v>22999477.32</v>
      </c>
    </row>
    <row r="136" spans="1:12" ht="62.25" customHeight="1" x14ac:dyDescent="0.25">
      <c r="A136" s="47" t="s">
        <v>46</v>
      </c>
      <c r="B136" s="73"/>
      <c r="C136" s="7"/>
      <c r="D136" s="69" t="s">
        <v>160</v>
      </c>
      <c r="E136" s="5"/>
      <c r="F136" s="4"/>
      <c r="G136" s="90">
        <f t="shared" ref="G136:G137" si="24">H136+I136</f>
        <v>22999477.32</v>
      </c>
      <c r="H136" s="90">
        <f t="shared" si="23"/>
        <v>0</v>
      </c>
      <c r="I136" s="90">
        <f t="shared" si="23"/>
        <v>22999477.32</v>
      </c>
      <c r="J136" s="90">
        <f t="shared" si="23"/>
        <v>22999477.32</v>
      </c>
    </row>
    <row r="137" spans="1:12" ht="24" customHeight="1" x14ac:dyDescent="0.25">
      <c r="A137" s="37" t="s">
        <v>157</v>
      </c>
      <c r="B137" s="73" t="s">
        <v>158</v>
      </c>
      <c r="C137" s="7" t="s">
        <v>70</v>
      </c>
      <c r="D137" s="5" t="s">
        <v>101</v>
      </c>
      <c r="E137" s="5"/>
      <c r="F137" s="4"/>
      <c r="G137" s="92">
        <f t="shared" si="24"/>
        <v>22999477.32</v>
      </c>
      <c r="H137" s="92"/>
      <c r="I137" s="92">
        <v>22999477.32</v>
      </c>
      <c r="J137" s="92">
        <f>I137</f>
        <v>22999477.32</v>
      </c>
      <c r="L137" s="111"/>
    </row>
    <row r="138" spans="1:12" ht="68.25" customHeight="1" x14ac:dyDescent="0.25">
      <c r="A138" s="39"/>
      <c r="B138" s="39"/>
      <c r="C138" s="39"/>
      <c r="D138" s="34"/>
      <c r="E138" s="123" t="s">
        <v>130</v>
      </c>
      <c r="F138" s="26" t="s">
        <v>131</v>
      </c>
      <c r="G138" s="91">
        <f>G140</f>
        <v>80742500</v>
      </c>
      <c r="H138" s="91">
        <f t="shared" ref="H138:J138" si="25">H140</f>
        <v>53798500</v>
      </c>
      <c r="I138" s="91">
        <f t="shared" si="25"/>
        <v>26944000</v>
      </c>
      <c r="J138" s="91">
        <f t="shared" si="25"/>
        <v>26944000</v>
      </c>
    </row>
    <row r="139" spans="1:12" s="23" customFormat="1" ht="18.75" x14ac:dyDescent="0.25">
      <c r="A139" s="14"/>
      <c r="B139" s="65"/>
      <c r="C139" s="14"/>
      <c r="D139" s="15"/>
      <c r="E139" s="15" t="s">
        <v>6</v>
      </c>
      <c r="F139" s="15"/>
      <c r="G139" s="92"/>
      <c r="H139" s="92"/>
      <c r="I139" s="92"/>
      <c r="J139" s="92"/>
    </row>
    <row r="140" spans="1:12" s="23" customFormat="1" ht="37.5" x14ac:dyDescent="0.25">
      <c r="A140" s="67" t="s">
        <v>38</v>
      </c>
      <c r="B140" s="48"/>
      <c r="C140" s="48"/>
      <c r="D140" s="46" t="s">
        <v>162</v>
      </c>
      <c r="E140" s="49"/>
      <c r="F140" s="108"/>
      <c r="G140" s="94">
        <f>H140+I140</f>
        <v>80742500</v>
      </c>
      <c r="H140" s="94">
        <f>H141</f>
        <v>53798500</v>
      </c>
      <c r="I140" s="94">
        <f>I141</f>
        <v>26944000</v>
      </c>
      <c r="J140" s="94">
        <f>J141</f>
        <v>26944000</v>
      </c>
    </row>
    <row r="141" spans="1:12" s="23" customFormat="1" ht="18.75" x14ac:dyDescent="0.25">
      <c r="A141" s="19" t="s">
        <v>39</v>
      </c>
      <c r="B141" s="77"/>
      <c r="C141" s="22"/>
      <c r="D141" s="46" t="s">
        <v>28</v>
      </c>
      <c r="E141" s="20"/>
      <c r="F141" s="20"/>
      <c r="G141" s="85">
        <f>SUM(G142:G142)</f>
        <v>80742500</v>
      </c>
      <c r="H141" s="85">
        <f>SUM(H142:H142)</f>
        <v>53798500</v>
      </c>
      <c r="I141" s="85">
        <f>I142</f>
        <v>26944000</v>
      </c>
      <c r="J141" s="85">
        <f>J142</f>
        <v>26944000</v>
      </c>
    </row>
    <row r="142" spans="1:12" ht="44.25" customHeight="1" x14ac:dyDescent="0.25">
      <c r="A142" s="62" t="s">
        <v>78</v>
      </c>
      <c r="B142" s="58" t="s">
        <v>79</v>
      </c>
      <c r="C142" s="58" t="s">
        <v>80</v>
      </c>
      <c r="D142" s="61" t="s">
        <v>81</v>
      </c>
      <c r="E142" s="5"/>
      <c r="F142" s="4"/>
      <c r="G142" s="92">
        <f>H142+I142</f>
        <v>80742500</v>
      </c>
      <c r="H142" s="92">
        <v>53798500</v>
      </c>
      <c r="I142" s="92">
        <v>26944000</v>
      </c>
      <c r="J142" s="92">
        <f>I142</f>
        <v>26944000</v>
      </c>
    </row>
    <row r="143" spans="1:12" ht="62.25" customHeight="1" x14ac:dyDescent="0.25">
      <c r="A143" s="45"/>
      <c r="B143" s="33"/>
      <c r="C143" s="33"/>
      <c r="D143" s="44"/>
      <c r="E143" s="40" t="s">
        <v>100</v>
      </c>
      <c r="F143" s="26" t="s">
        <v>150</v>
      </c>
      <c r="G143" s="91">
        <f>G145</f>
        <v>300000</v>
      </c>
      <c r="H143" s="91">
        <f>H145</f>
        <v>300000</v>
      </c>
      <c r="I143" s="91" t="s">
        <v>180</v>
      </c>
      <c r="J143" s="91"/>
      <c r="L143" s="111"/>
    </row>
    <row r="144" spans="1:12" ht="22.5" customHeight="1" x14ac:dyDescent="0.25">
      <c r="A144" s="115"/>
      <c r="B144" s="115"/>
      <c r="C144" s="115"/>
      <c r="D144" s="115"/>
      <c r="E144" s="5" t="s">
        <v>6</v>
      </c>
      <c r="F144" s="4"/>
      <c r="G144" s="92"/>
      <c r="H144" s="92"/>
      <c r="I144" s="86"/>
      <c r="J144" s="86"/>
      <c r="L144" s="111"/>
    </row>
    <row r="145" spans="1:12" ht="63.75" customHeight="1" x14ac:dyDescent="0.25">
      <c r="A145" s="47" t="s">
        <v>45</v>
      </c>
      <c r="B145" s="73"/>
      <c r="C145" s="7"/>
      <c r="D145" s="69" t="s">
        <v>160</v>
      </c>
      <c r="E145" s="5"/>
      <c r="F145" s="4"/>
      <c r="G145" s="90">
        <f>G146</f>
        <v>300000</v>
      </c>
      <c r="H145" s="90">
        <f>H146</f>
        <v>300000</v>
      </c>
      <c r="I145" s="86"/>
      <c r="J145" s="86"/>
      <c r="L145" s="111"/>
    </row>
    <row r="146" spans="1:12" ht="62.25" customHeight="1" x14ac:dyDescent="0.25">
      <c r="A146" s="47" t="s">
        <v>46</v>
      </c>
      <c r="B146" s="73"/>
      <c r="C146" s="7"/>
      <c r="D146" s="69" t="s">
        <v>160</v>
      </c>
      <c r="E146" s="5"/>
      <c r="F146" s="4"/>
      <c r="G146" s="90">
        <f>G147</f>
        <v>300000</v>
      </c>
      <c r="H146" s="90">
        <f>H147</f>
        <v>300000</v>
      </c>
      <c r="I146" s="86"/>
      <c r="J146" s="86"/>
      <c r="L146" s="111"/>
    </row>
    <row r="147" spans="1:12" ht="27.75" customHeight="1" x14ac:dyDescent="0.25">
      <c r="A147" s="62" t="s">
        <v>90</v>
      </c>
      <c r="B147" s="58" t="s">
        <v>91</v>
      </c>
      <c r="C147" s="58" t="s">
        <v>92</v>
      </c>
      <c r="D147" s="61" t="s">
        <v>93</v>
      </c>
      <c r="E147" s="5"/>
      <c r="F147" s="4"/>
      <c r="G147" s="92">
        <f>H147</f>
        <v>300000</v>
      </c>
      <c r="H147" s="92">
        <v>300000</v>
      </c>
      <c r="I147" s="86"/>
      <c r="J147" s="86"/>
      <c r="L147" s="111"/>
    </row>
    <row r="148" spans="1:12" ht="62.25" customHeight="1" x14ac:dyDescent="0.25">
      <c r="A148" s="45"/>
      <c r="B148" s="33"/>
      <c r="C148" s="33"/>
      <c r="D148" s="44"/>
      <c r="E148" s="40" t="s">
        <v>103</v>
      </c>
      <c r="F148" s="26" t="s">
        <v>151</v>
      </c>
      <c r="G148" s="91">
        <f>G150</f>
        <v>50000</v>
      </c>
      <c r="H148" s="91">
        <f>H150</f>
        <v>50000</v>
      </c>
      <c r="I148" s="91"/>
      <c r="J148" s="91"/>
      <c r="L148" s="111"/>
    </row>
    <row r="149" spans="1:12" ht="22.5" customHeight="1" x14ac:dyDescent="0.25">
      <c r="A149" s="115"/>
      <c r="B149" s="115"/>
      <c r="C149" s="115"/>
      <c r="D149" s="115"/>
      <c r="E149" s="5" t="s">
        <v>6</v>
      </c>
      <c r="F149" s="4"/>
      <c r="G149" s="92"/>
      <c r="H149" s="92"/>
      <c r="I149" s="86"/>
      <c r="J149" s="86"/>
      <c r="L149" s="111"/>
    </row>
    <row r="150" spans="1:12" ht="63" customHeight="1" x14ac:dyDescent="0.25">
      <c r="A150" s="47" t="s">
        <v>45</v>
      </c>
      <c r="B150" s="73"/>
      <c r="C150" s="7"/>
      <c r="D150" s="69" t="s">
        <v>160</v>
      </c>
      <c r="E150" s="5"/>
      <c r="F150" s="4"/>
      <c r="G150" s="90">
        <f>G151</f>
        <v>50000</v>
      </c>
      <c r="H150" s="90">
        <f>H151</f>
        <v>50000</v>
      </c>
      <c r="I150" s="86"/>
      <c r="J150" s="86"/>
      <c r="L150" s="111"/>
    </row>
    <row r="151" spans="1:12" ht="66.75" customHeight="1" x14ac:dyDescent="0.25">
      <c r="A151" s="47" t="s">
        <v>46</v>
      </c>
      <c r="B151" s="73"/>
      <c r="C151" s="7"/>
      <c r="D151" s="69" t="s">
        <v>160</v>
      </c>
      <c r="E151" s="5"/>
      <c r="F151" s="4"/>
      <c r="G151" s="90">
        <f>G152</f>
        <v>50000</v>
      </c>
      <c r="H151" s="90">
        <f>H152</f>
        <v>50000</v>
      </c>
      <c r="I151" s="86"/>
      <c r="J151" s="86"/>
      <c r="L151" s="111"/>
    </row>
    <row r="152" spans="1:12" ht="57.75" customHeight="1" x14ac:dyDescent="0.3">
      <c r="A152" s="62" t="s">
        <v>104</v>
      </c>
      <c r="B152" s="58" t="s">
        <v>105</v>
      </c>
      <c r="C152" s="58" t="s">
        <v>106</v>
      </c>
      <c r="D152" s="121" t="s">
        <v>107</v>
      </c>
      <c r="E152" s="5"/>
      <c r="F152" s="4"/>
      <c r="G152" s="92">
        <f>H152+I152</f>
        <v>50000</v>
      </c>
      <c r="H152" s="92">
        <v>50000</v>
      </c>
      <c r="I152" s="86"/>
      <c r="J152" s="86"/>
      <c r="L152" s="111"/>
    </row>
    <row r="153" spans="1:12" ht="61.5" customHeight="1" x14ac:dyDescent="0.25">
      <c r="A153" s="39"/>
      <c r="B153" s="39"/>
      <c r="C153" s="39"/>
      <c r="D153" s="34"/>
      <c r="E153" s="40" t="s">
        <v>62</v>
      </c>
      <c r="F153" s="26" t="s">
        <v>152</v>
      </c>
      <c r="G153" s="91">
        <f>G155</f>
        <v>21642</v>
      </c>
      <c r="H153" s="91">
        <f>H155</f>
        <v>21642</v>
      </c>
      <c r="I153" s="91">
        <f>I155</f>
        <v>0</v>
      </c>
      <c r="J153" s="91">
        <f>I153</f>
        <v>0</v>
      </c>
    </row>
    <row r="154" spans="1:12" ht="26.25" customHeight="1" x14ac:dyDescent="0.25">
      <c r="A154" s="7"/>
      <c r="B154" s="73"/>
      <c r="C154" s="7"/>
      <c r="D154" s="5"/>
      <c r="E154" s="5" t="s">
        <v>6</v>
      </c>
      <c r="F154" s="4"/>
      <c r="G154" s="92"/>
      <c r="H154" s="92"/>
      <c r="I154" s="90"/>
      <c r="J154" s="90"/>
    </row>
    <row r="155" spans="1:12" ht="63.75" customHeight="1" x14ac:dyDescent="0.25">
      <c r="A155" s="47" t="s">
        <v>45</v>
      </c>
      <c r="B155" s="73"/>
      <c r="C155" s="7"/>
      <c r="D155" s="69" t="s">
        <v>160</v>
      </c>
      <c r="E155" s="5"/>
      <c r="F155" s="4"/>
      <c r="G155" s="90">
        <f t="shared" ref="G155:I156" si="26">G156</f>
        <v>21642</v>
      </c>
      <c r="H155" s="90">
        <f t="shared" si="26"/>
        <v>21642</v>
      </c>
      <c r="I155" s="90">
        <f t="shared" si="26"/>
        <v>0</v>
      </c>
      <c r="J155" s="90">
        <f>I155</f>
        <v>0</v>
      </c>
    </row>
    <row r="156" spans="1:12" ht="65.25" customHeight="1" x14ac:dyDescent="0.25">
      <c r="A156" s="47" t="s">
        <v>46</v>
      </c>
      <c r="B156" s="73"/>
      <c r="C156" s="7"/>
      <c r="D156" s="69" t="s">
        <v>160</v>
      </c>
      <c r="E156" s="5"/>
      <c r="F156" s="4"/>
      <c r="G156" s="90">
        <f t="shared" si="26"/>
        <v>21642</v>
      </c>
      <c r="H156" s="90">
        <f t="shared" si="26"/>
        <v>21642</v>
      </c>
      <c r="I156" s="90">
        <f t="shared" si="26"/>
        <v>0</v>
      </c>
      <c r="J156" s="90">
        <f>I156</f>
        <v>0</v>
      </c>
    </row>
    <row r="157" spans="1:12" ht="21.75" customHeight="1" x14ac:dyDescent="0.25">
      <c r="A157" s="37" t="s">
        <v>63</v>
      </c>
      <c r="B157" s="73" t="s">
        <v>9</v>
      </c>
      <c r="C157" s="73" t="s">
        <v>10</v>
      </c>
      <c r="D157" s="5" t="s">
        <v>29</v>
      </c>
      <c r="E157" s="5"/>
      <c r="F157" s="4"/>
      <c r="G157" s="86">
        <f>H157+I157</f>
        <v>21642</v>
      </c>
      <c r="H157" s="86">
        <v>21642</v>
      </c>
      <c r="I157" s="86"/>
      <c r="J157" s="86"/>
      <c r="L157" s="111"/>
    </row>
    <row r="158" spans="1:12" ht="18.75" x14ac:dyDescent="0.3">
      <c r="A158" s="6" t="s">
        <v>18</v>
      </c>
      <c r="B158" s="6" t="s">
        <v>18</v>
      </c>
      <c r="C158" s="6" t="s">
        <v>18</v>
      </c>
      <c r="D158" s="6" t="s">
        <v>2</v>
      </c>
      <c r="E158" s="6" t="s">
        <v>18</v>
      </c>
      <c r="F158" s="6" t="s">
        <v>18</v>
      </c>
      <c r="G158" s="94">
        <f>H158+I158</f>
        <v>192796098.75999999</v>
      </c>
      <c r="H158" s="94">
        <f>H153+H148+H143+H138+H133+H128+H122+H117+H112+H96+H89+H80+H75+H70+H64+H54+H49+H44+H39+H34+H29+H22+H17+H11</f>
        <v>114131868</v>
      </c>
      <c r="I158" s="94">
        <f>I11+I39+I107+I112+I138+I153+I133+I89+I80+I102+I22+I122+I96</f>
        <v>78664230.75999999</v>
      </c>
      <c r="J158" s="94">
        <f>J11+J39+J112+J138+J153+J133+J89+J80+J102+J22+J122+J96</f>
        <v>72117373.319999993</v>
      </c>
    </row>
    <row r="159" spans="1:12" ht="18.75" x14ac:dyDescent="0.3">
      <c r="A159" s="3"/>
      <c r="B159" s="3"/>
      <c r="C159" s="3"/>
      <c r="D159" s="3"/>
      <c r="E159" s="3"/>
      <c r="F159" s="3"/>
      <c r="G159" s="113"/>
      <c r="H159" s="113"/>
      <c r="I159" s="113"/>
      <c r="J159" s="113"/>
    </row>
    <row r="160" spans="1:12" ht="18.75" x14ac:dyDescent="0.3">
      <c r="A160" s="3"/>
      <c r="B160" s="3"/>
      <c r="C160" s="3"/>
      <c r="D160" s="3"/>
      <c r="E160" s="3"/>
      <c r="F160" s="3"/>
      <c r="G160" s="113"/>
      <c r="H160" s="113"/>
      <c r="I160" s="113"/>
      <c r="J160" s="113"/>
    </row>
    <row r="161" spans="4:7" ht="18.75" x14ac:dyDescent="0.25">
      <c r="D161" s="78" t="s">
        <v>119</v>
      </c>
      <c r="F161" s="136" t="s">
        <v>26</v>
      </c>
      <c r="G161" s="136"/>
    </row>
    <row r="164" spans="4:7" ht="18.75" x14ac:dyDescent="0.25">
      <c r="E164" s="11"/>
      <c r="F164" s="10"/>
    </row>
  </sheetData>
  <autoFilter ref="A1:J161">
    <filterColumn colId="7" showButton="0"/>
    <filterColumn colId="8" showButton="0"/>
  </autoFilter>
  <mergeCells count="16">
    <mergeCell ref="F2:J2"/>
    <mergeCell ref="H1:J1"/>
    <mergeCell ref="H3:J3"/>
    <mergeCell ref="F161:G161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42" fitToWidth="0" fitToHeight="6" orientation="landscape" r:id="rId1"/>
  <rowBreaks count="1" manualBreakCount="1">
    <brk id="1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2025-08-06T05:34:00Z</cp:lastPrinted>
  <dcterms:created xsi:type="dcterms:W3CDTF">2019-03-12T07:29:14Z</dcterms:created>
  <dcterms:modified xsi:type="dcterms:W3CDTF">2025-08-06T05:34:12Z</dcterms:modified>
</cp:coreProperties>
</file>