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Лист1!$A$1:$J$175</definedName>
    <definedName name="_xlnm.Print_Area" localSheetId="0">Лист1!$A$1:$J$178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" l="1"/>
  <c r="J97" i="1" s="1"/>
  <c r="I98" i="1"/>
  <c r="I97" i="1" s="1"/>
  <c r="H99" i="1"/>
  <c r="H98" i="1" s="1"/>
  <c r="H97" i="1" s="1"/>
  <c r="G98" i="1"/>
  <c r="G97" i="1" s="1"/>
  <c r="G130" i="1" l="1"/>
  <c r="J130" i="1"/>
  <c r="J129" i="1" s="1"/>
  <c r="J128" i="1" s="1"/>
  <c r="J126" i="1" s="1"/>
  <c r="I129" i="1"/>
  <c r="I128" i="1" s="1"/>
  <c r="I126" i="1" s="1"/>
  <c r="H129" i="1"/>
  <c r="G129" i="1" l="1"/>
  <c r="H128" i="1"/>
  <c r="I14" i="1"/>
  <c r="H14" i="1"/>
  <c r="G16" i="1"/>
  <c r="H126" i="1" l="1"/>
  <c r="G128" i="1"/>
  <c r="G126" i="1" s="1"/>
  <c r="G160" i="1"/>
  <c r="G159" i="1" s="1"/>
  <c r="G157" i="1" s="1"/>
  <c r="H157" i="1" s="1"/>
  <c r="H161" i="1"/>
  <c r="H160" i="1" s="1"/>
  <c r="H159" i="1" s="1"/>
  <c r="G15" i="1" l="1"/>
  <c r="H87" i="1"/>
  <c r="I87" i="1"/>
  <c r="I86" i="1" s="1"/>
  <c r="G89" i="1"/>
  <c r="J89" i="1"/>
  <c r="J87" i="1" s="1"/>
  <c r="J86" i="1" s="1"/>
  <c r="H145" i="1"/>
  <c r="H144" i="1" s="1"/>
  <c r="H142" i="1" s="1"/>
  <c r="G105" i="1"/>
  <c r="H103" i="1"/>
  <c r="H134" i="1"/>
  <c r="I134" i="1"/>
  <c r="J135" i="1"/>
  <c r="G136" i="1" l="1"/>
  <c r="J136" i="1"/>
  <c r="J134" i="1" s="1"/>
  <c r="I26" i="1"/>
  <c r="G29" i="1"/>
  <c r="J29" i="1"/>
  <c r="G17" i="1"/>
  <c r="J17" i="1"/>
  <c r="J14" i="1" s="1"/>
  <c r="G104" i="1"/>
  <c r="G103" i="1" s="1"/>
  <c r="I103" i="1"/>
  <c r="I102" i="1" s="1"/>
  <c r="I100" i="1" s="1"/>
  <c r="J104" i="1"/>
  <c r="J103" i="1" s="1"/>
  <c r="J102" i="1" s="1"/>
  <c r="J100" i="1" s="1"/>
  <c r="H102" i="1"/>
  <c r="J151" i="1"/>
  <c r="J28" i="1"/>
  <c r="J26" i="1" s="1"/>
  <c r="G102" i="1" l="1"/>
  <c r="G100" i="1" s="1"/>
  <c r="H100" i="1"/>
  <c r="J133" i="1" l="1"/>
  <c r="J131" i="1" s="1"/>
  <c r="G135" i="1"/>
  <c r="G134" i="1" s="1"/>
  <c r="I133" i="1"/>
  <c r="I131" i="1" s="1"/>
  <c r="H133" i="1"/>
  <c r="H131" i="1" s="1"/>
  <c r="G133" i="1" l="1"/>
  <c r="G131" i="1" s="1"/>
  <c r="G151" i="1"/>
  <c r="H93" i="1"/>
  <c r="G95" i="1"/>
  <c r="H26" i="1"/>
  <c r="G28" i="1"/>
  <c r="I25" i="1"/>
  <c r="I23" i="1" s="1"/>
  <c r="J25" i="1"/>
  <c r="J23" i="1" s="1"/>
  <c r="J110" i="1" l="1"/>
  <c r="J109" i="1" s="1"/>
  <c r="G110" i="1"/>
  <c r="G108" i="1" s="1"/>
  <c r="G106" i="1" s="1"/>
  <c r="I109" i="1"/>
  <c r="I108" i="1"/>
  <c r="I106" i="1" s="1"/>
  <c r="G109" i="1" l="1"/>
  <c r="J108" i="1"/>
  <c r="J106" i="1" s="1"/>
  <c r="H84" i="1" l="1"/>
  <c r="J84" i="1"/>
  <c r="I84" i="1"/>
  <c r="H68" i="1"/>
  <c r="H58" i="1"/>
  <c r="G63" i="1"/>
  <c r="G70" i="1" l="1"/>
  <c r="G68" i="1"/>
  <c r="G65" i="1" s="1"/>
  <c r="G75" i="1"/>
  <c r="H74" i="1"/>
  <c r="G74" i="1" s="1"/>
  <c r="H124" i="1"/>
  <c r="G124" i="1" s="1"/>
  <c r="G123" i="1" s="1"/>
  <c r="G121" i="1" s="1"/>
  <c r="G125" i="1"/>
  <c r="J44" i="1"/>
  <c r="G166" i="1"/>
  <c r="G165" i="1" s="1"/>
  <c r="G164" i="1" s="1"/>
  <c r="G162" i="1" s="1"/>
  <c r="H165" i="1"/>
  <c r="H164" i="1" s="1"/>
  <c r="H162" i="1" s="1"/>
  <c r="I170" i="1"/>
  <c r="I169" i="1" s="1"/>
  <c r="G156" i="1"/>
  <c r="I83" i="1"/>
  <c r="I81" i="1" s="1"/>
  <c r="J83" i="1"/>
  <c r="J81" i="1" s="1"/>
  <c r="G85" i="1"/>
  <c r="G84" i="1" s="1"/>
  <c r="G96" i="1"/>
  <c r="J93" i="1"/>
  <c r="J92" i="1" s="1"/>
  <c r="J90" i="1" s="1"/>
  <c r="I93" i="1"/>
  <c r="I92" i="1" s="1"/>
  <c r="I90" i="1" s="1"/>
  <c r="J146" i="1"/>
  <c r="H67" i="1" l="1"/>
  <c r="G67" i="1" s="1"/>
  <c r="H65" i="1"/>
  <c r="H123" i="1"/>
  <c r="H121" i="1" s="1"/>
  <c r="G54" i="1"/>
  <c r="G53" i="1" s="1"/>
  <c r="H53" i="1"/>
  <c r="H52" i="1"/>
  <c r="H50" i="1" s="1"/>
  <c r="G49" i="1"/>
  <c r="G48" i="1" s="1"/>
  <c r="H48" i="1"/>
  <c r="H47" i="1" s="1"/>
  <c r="G52" i="1" l="1"/>
  <c r="G50" i="1" s="1"/>
  <c r="G47" i="1"/>
  <c r="H45" i="1" l="1"/>
  <c r="G45" i="1"/>
  <c r="G171" i="1"/>
  <c r="G170" i="1" s="1"/>
  <c r="G146" i="1"/>
  <c r="J145" i="1"/>
  <c r="J144" i="1" s="1"/>
  <c r="J142" i="1" s="1"/>
  <c r="I145" i="1"/>
  <c r="I144" i="1" s="1"/>
  <c r="I142" i="1" s="1"/>
  <c r="G145" i="1" l="1"/>
  <c r="G144" i="1"/>
  <c r="G142" i="1" s="1"/>
  <c r="J170" i="1"/>
  <c r="I167" i="1"/>
  <c r="J167" i="1" s="1"/>
  <c r="J169" i="1" l="1"/>
  <c r="I13" i="1" l="1"/>
  <c r="I11" i="1" s="1"/>
  <c r="H13" i="1"/>
  <c r="H155" i="1"/>
  <c r="H154" i="1" s="1"/>
  <c r="H152" i="1" s="1"/>
  <c r="G155" i="1"/>
  <c r="G154" i="1" s="1"/>
  <c r="G152" i="1" s="1"/>
  <c r="J13" i="1" l="1"/>
  <c r="J11" i="1" s="1"/>
  <c r="I150" i="1" l="1"/>
  <c r="I149" i="1" s="1"/>
  <c r="I147" i="1" s="1"/>
  <c r="J150" i="1"/>
  <c r="J149" i="1" s="1"/>
  <c r="J147" i="1" s="1"/>
  <c r="H25" i="1" l="1"/>
  <c r="H23" i="1" s="1"/>
  <c r="G27" i="1"/>
  <c r="G26" i="1" s="1"/>
  <c r="G25" i="1" l="1"/>
  <c r="G23" i="1" s="1"/>
  <c r="H150" i="1" l="1"/>
  <c r="H149" i="1" s="1"/>
  <c r="G149" i="1" l="1"/>
  <c r="H147" i="1"/>
  <c r="G150" i="1"/>
  <c r="G61" i="1"/>
  <c r="G80" i="1"/>
  <c r="G120" i="1"/>
  <c r="G88" i="1"/>
  <c r="G87" i="1" s="1"/>
  <c r="G94" i="1"/>
  <c r="G93" i="1" s="1"/>
  <c r="H92" i="1"/>
  <c r="H90" i="1" s="1"/>
  <c r="G147" i="1" l="1"/>
  <c r="G92" i="1"/>
  <c r="G90" i="1" s="1"/>
  <c r="I119" i="1"/>
  <c r="G22" i="1"/>
  <c r="H21" i="1"/>
  <c r="H20" i="1" s="1"/>
  <c r="H18" i="1" s="1"/>
  <c r="G14" i="1"/>
  <c r="G64" i="1"/>
  <c r="I118" i="1" l="1"/>
  <c r="I116" i="1" s="1"/>
  <c r="J120" i="1"/>
  <c r="G20" i="1"/>
  <c r="G18" i="1" s="1"/>
  <c r="G21" i="1"/>
  <c r="J118" i="1" l="1"/>
  <c r="J116" i="1" s="1"/>
  <c r="J119" i="1"/>
  <c r="G86" i="1" l="1"/>
  <c r="H11" i="1" l="1"/>
  <c r="G141" i="1"/>
  <c r="H140" i="1"/>
  <c r="H139" i="1" s="1"/>
  <c r="H137" i="1" l="1"/>
  <c r="G140" i="1"/>
  <c r="G139" i="1" s="1"/>
  <c r="G137" i="1" s="1"/>
  <c r="G13" i="1"/>
  <c r="G11" i="1" s="1"/>
  <c r="I43" i="1" l="1"/>
  <c r="I42" i="1" s="1"/>
  <c r="I40" i="1" s="1"/>
  <c r="J43" i="1"/>
  <c r="J42" i="1" s="1"/>
  <c r="J40" i="1" s="1"/>
  <c r="J172" i="1" s="1"/>
  <c r="G44" i="1"/>
  <c r="G60" i="1"/>
  <c r="G62" i="1"/>
  <c r="G169" i="1"/>
  <c r="G167" i="1" s="1"/>
  <c r="H170" i="1"/>
  <c r="G115" i="1"/>
  <c r="I114" i="1"/>
  <c r="G39" i="1"/>
  <c r="G38" i="1" s="1"/>
  <c r="G37" i="1" s="1"/>
  <c r="G35" i="1" s="1"/>
  <c r="H38" i="1"/>
  <c r="H37" i="1" s="1"/>
  <c r="H35" i="1" s="1"/>
  <c r="G34" i="1"/>
  <c r="H33" i="1"/>
  <c r="H32" i="1" s="1"/>
  <c r="H30" i="1" s="1"/>
  <c r="G58" i="1" l="1"/>
  <c r="G33" i="1"/>
  <c r="G32" i="1" s="1"/>
  <c r="I113" i="1"/>
  <c r="H169" i="1"/>
  <c r="H167" i="1" s="1"/>
  <c r="G114" i="1"/>
  <c r="G30" i="1" l="1"/>
  <c r="G113" i="1"/>
  <c r="G111" i="1" s="1"/>
  <c r="I111" i="1"/>
  <c r="I172" i="1" s="1"/>
  <c r="H57" i="1"/>
  <c r="H55" i="1" s="1"/>
  <c r="G83" i="1" l="1"/>
  <c r="G81" i="1" s="1"/>
  <c r="H83" i="1"/>
  <c r="H43" i="1"/>
  <c r="H42" i="1" s="1"/>
  <c r="H40" i="1" s="1"/>
  <c r="G43" i="1"/>
  <c r="G42" i="1" s="1"/>
  <c r="G40" i="1" l="1"/>
  <c r="H86" i="1"/>
  <c r="H81" i="1" s="1"/>
  <c r="H119" i="1"/>
  <c r="H118" i="1"/>
  <c r="H116" i="1" s="1"/>
  <c r="G57" i="1"/>
  <c r="G119" i="1"/>
  <c r="G55" i="1" l="1"/>
  <c r="G118" i="1"/>
  <c r="G116" i="1" s="1"/>
  <c r="H79" i="1" l="1"/>
  <c r="G79" i="1"/>
  <c r="H78" i="1"/>
  <c r="H76" i="1" s="1"/>
  <c r="G78" i="1"/>
  <c r="G76" i="1" s="1"/>
  <c r="G71" i="1" l="1"/>
  <c r="H73" i="1"/>
  <c r="G73" i="1" s="1"/>
  <c r="H71" i="1"/>
  <c r="H172" i="1" s="1"/>
  <c r="G172" i="1" s="1"/>
</calcChain>
</file>

<file path=xl/sharedStrings.xml><?xml version="1.0" encoding="utf-8"?>
<sst xmlns="http://schemas.openxmlformats.org/spreadsheetml/2006/main" count="391" uniqueCount="189">
  <si>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</si>
  <si>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</si>
  <si>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</si>
  <si>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</si>
  <si>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</si>
  <si>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</si>
  <si>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</si>
  <si>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</si>
  <si>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</si>
  <si>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</si>
  <si>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</si>
  <si>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</si>
  <si>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</si>
  <si>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</si>
  <si>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</si>
  <si>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</si>
  <si>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</si>
  <si>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</si>
  <si>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</si>
  <si>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</si>
  <si>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</si>
  <si>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</si>
  <si>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</si>
  <si>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</si>
  <si>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</si>
  <si>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</si>
  <si>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</si>
  <si>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</si>
  <si>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</si>
  <si>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</si>
  <si>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2020-2025 роки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</si>
  <si>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2021-2025 роки.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</si>
  <si>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</si>
  <si>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</si>
  <si>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</si>
  <si>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</si>
  <si>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</si>
  <si>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</si>
  <si>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</si>
  <si>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</si>
  <si>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</si>
  <si>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</si>
  <si>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</si>
  <si>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</si>
  <si>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</si>
  <si>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</si>
  <si>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</si>
  <si>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</si>
  <si>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</si>
  <si>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</si>
  <si>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0216083</t>
  </si>
  <si>
    <t>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</si>
  <si>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х їх числа</t>
  </si>
  <si>
    <t>0813242</t>
  </si>
  <si>
    <t>0813112</t>
  </si>
  <si>
    <t>Заходи державної політики з питань дітей та їх соціального захисту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</si>
  <si>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2023-2025 роки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</si>
  <si>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</si>
  <si>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</si>
  <si>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</si>
  <si>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</si>
  <si>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</si>
  <si>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 xml:space="preserve">Комплексна програма
розвитку освіти Новоолександрівської 
сільської ради на 2021-2025 роки
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</si>
  <si>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</si>
  <si>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</si>
  <si>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</si>
  <si>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</si>
  <si>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</si>
  <si>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</si>
  <si>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</si>
  <si>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</si>
  <si>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</si>
  <si>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</si>
  <si>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</si>
  <si>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</si>
  <si>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</si>
  <si>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</si>
  <si>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</si>
  <si>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</si>
  <si>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</si>
  <si>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180</t>
  </si>
  <si>
    <t>Субвенція з місцевого бюджету державному бюджету на виконання програм соціально-економічного розвитку регіонів</t>
  </si>
  <si>
    <t>0217330</t>
  </si>
  <si>
    <t>7330</t>
  </si>
  <si>
    <t>0443</t>
  </si>
  <si>
    <t>Будівництво інших об'єктів комунальної власності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</si>
  <si>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</si>
  <si>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</si>
  <si>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</si>
  <si>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</si>
  <si>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</si>
  <si>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</si>
  <si>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</si>
  <si>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</si>
  <si>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</si>
  <si>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 охорони  здоров’я на території  Новоолександрівської територіальної громади   на 2023 – 2025 роки</t>
  </si>
  <si>
    <t xml:space="preserve">Програма поховання померлих безрідних та невідомих громадян на території Новоолександрівської сільської ради Дніпровського району Дніпропетровської області на 2021-2025 рік
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</si>
  <si>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2023-2025 роки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</si>
  <si>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</si>
  <si>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</si>
  <si>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</si>
  <si>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Будівництво освітніх установ та закладів</t>
  </si>
  <si>
    <t xml:space="preserve"> Розподіл  витрат сільського бюджету на реалізацію місцевих/регіональних програм у 2025 році</t>
  </si>
  <si>
    <t>Програма розвитку фізичної культури і спорту Новоолександрівської сільської ради на 2021-2025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</si>
  <si>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</si>
  <si>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</si>
  <si>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</si>
  <si>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</si>
  <si>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</si>
  <si>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</si>
  <si>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</si>
  <si>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</si>
  <si>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</si>
  <si>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</si>
  <si>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</si>
  <si>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</si>
  <si>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</si>
  <si>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</si>
  <si>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 xml:space="preserve">                                                                                                               до рішення сільської ради</t>
  </si>
  <si>
    <t>Секретар  сільської ради</t>
  </si>
  <si>
    <t>Програма «Розвиток та вдосконалення системи екстреної медичної допомоги на території Новоолександрівської сільської територіальної громади на 2024-2026 роки»</t>
  </si>
  <si>
    <t>0813191</t>
  </si>
  <si>
    <t>Інші видатки на соціальний захист населення</t>
  </si>
  <si>
    <t>Комплексна цільова регіональна програма «Альтернативне безперебійне водозабезпечення на території Новоолександрівської сільської ради Дніпровського району Дніпропетровської області на 2023-2025 роки».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</si>
  <si>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</si>
  <si>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</si>
  <si>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2022-2025роки»</t>
  </si>
  <si>
    <t>Рішення сесії сільської ради №3999 -51/VІІІ  28.11.2024 р.</t>
  </si>
  <si>
    <t xml:space="preserve">Рішення сесії сільської  ради  № 3998-51/VIII від  28.11.2024 р. </t>
  </si>
  <si>
    <t>Програма соціально економічного розвитку  Новоолександрівської сільської територіальної громади Дніпровського району Дніпропетровської області на 2025-2027 роки».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</si>
  <si>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</si>
  <si>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</si>
  <si>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>Рішення сесії сільської ради  № 4075-52/VIII 12.12.2024р.</t>
  </si>
  <si>
    <t xml:space="preserve">Рішення сесії сільської ради №3995-51/VIІI 28.11.2024р. </t>
  </si>
  <si>
    <t>Рішення сесії сільської ради № 3318-33/VIII   27.04.2023р. (зі змінами)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</si>
  <si>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</si>
  <si>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</si>
  <si>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</si>
  <si>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 xml:space="preserve">Рішення сесії сільської ради № 2444-18/VIІI  10.02.2022 р  (зі змінами)
</t>
  </si>
  <si>
    <t>Рішення сесії сільської ради № 3104 - 28/VIII  15.12.2022 р  (зі змінами)</t>
  </si>
  <si>
    <t>Рішення сесії сільської ради № 3239 -31/VІІІ  30.03.2023 р.  (зі змінами)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</si>
  <si>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</si>
  <si>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</si>
  <si>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№1390-9/VIII  29.07.2021р.  (зі змінами)</t>
  </si>
  <si>
    <t>Рішення сесії сільської ради № 307 - 3/VIII 28.01.2021 р.  (зі змінами)</t>
  </si>
  <si>
    <t>Рішення сесії сільської ради № 3606-41/VIII  13.02.2024р.  (зі змінами)</t>
  </si>
  <si>
    <t>Рішення сесії сільської ради  № 3237-31 / VIII  30.03.2023р.  (зі змінами)</t>
  </si>
  <si>
    <t>Рішення сісії сільської ради  № 6184-54/VII  24.09.2020 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</si>
  <si>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</si>
  <si>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</si>
  <si>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</si>
  <si>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Рішення сесії сільської ради  № 456-4/VIII  25.02.2021р.   (зі змінами)</t>
  </si>
  <si>
    <t>Рішення сесії сільської ради   № 454-4/VIII 25.02.2021р.  (зі змінами)</t>
  </si>
  <si>
    <t>0218420</t>
  </si>
  <si>
    <t>8420</t>
  </si>
  <si>
    <t>0830</t>
  </si>
  <si>
    <t>Інші заходи у сфері медіа(засобів масової інформації)</t>
  </si>
  <si>
    <t>0611300</t>
  </si>
  <si>
    <t>1300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</si>
  <si>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</si>
  <si>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</si>
  <si>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</si>
  <si>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</si>
  <si>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</si>
  <si>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</si>
  <si>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</si>
  <si>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</si>
  <si>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</si>
  <si>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2021-2025 роки</t>
  </si>
  <si>
    <r>
      <t xml:space="preserve">Рішення сесії сільської ради № 448-4/VIII 25.02.2021р.  (зі змінами) </t>
    </r>
    <r>
      <rPr>
        <sz val="14"/>
        <rFont val="Times New Roman"/>
        <family val="1"/>
        <charset val="204"/>
      </rPr>
      <t xml:space="preserve">
</t>
    </r>
  </si>
  <si>
    <t>7670</t>
  </si>
  <si>
    <t>0490</t>
  </si>
  <si>
    <t>Внески до статутного капіталу суб'єктів господарювання</t>
  </si>
  <si>
    <t>Проведення експертної грошової оцінки земельної ділянки чи права на неї</t>
  </si>
  <si>
    <t>0217670</t>
  </si>
  <si>
    <t>0217650</t>
  </si>
  <si>
    <t>0210150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</si>
  <si>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</si>
  <si>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</si>
  <si>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</si>
  <si>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 </t>
  </si>
  <si>
    <t xml:space="preserve">Програма впровадження державної політики органами  влади (Дніпровська районна державна адміністрація) у  Новоолександрівській сільській раді на 2024-2025роки
</t>
  </si>
  <si>
    <t xml:space="preserve">Рішення сесії сільської ради  № 3917-49/VIII  26.09.2024р. </t>
  </si>
  <si>
    <t>026017</t>
  </si>
  <si>
    <t>6017</t>
  </si>
  <si>
    <t>Інша діяльність, пов'язана з експлуатацією об'єктів житлово-комунального господарства</t>
  </si>
  <si>
    <t>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пожежної дружини (команди) 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</t>
  </si>
  <si>
    <t xml:space="preserve">Рішення сесії сільської ради №4214-54/VIІI 27.02.2025р. </t>
  </si>
  <si>
    <t xml:space="preserve">                                           № 4559 - 61/VIII від 25.09.2025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</si>
</sst>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4" fontId="1" fillId="2" borderId="0" xfId="0" applyNumberFormat="1" applyFont="1" applyFill="1"/>
    <xf numFmtId="0" fontId="7" fillId="0" borderId="7" xfId="0" applyFont="1" applyBorder="1" applyAlignment="1">
      <alignment horizontal="left" vertical="top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14" fillId="0" borderId="0" xfId="0" applyFont="1" applyAlignment="1">
      <alignment wrapText="1"/>
    </xf>
    <xf numFmtId="2" fontId="4" fillId="2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tabSelected="1" view="pageBreakPreview" topLeftCell="A166" zoomScale="60" zoomScaleNormal="75" workbookViewId="0">
      <selection activeCell="I175" sqref="I175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6" customWidth="1"/>
    <col min="8" max="8" width="22.5703125" style="96" customWidth="1"/>
    <col min="9" max="9" width="21.42578125" style="96" customWidth="1"/>
    <col min="10" max="10" width="31.28515625" style="96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36" t="s">
        <v>94</v>
      </c>
      <c r="I1" s="136"/>
      <c r="J1" s="136"/>
    </row>
    <row r="2" spans="1:12" ht="18.75" x14ac:dyDescent="0.3">
      <c r="A2" s="2"/>
      <c r="B2" s="3"/>
      <c r="C2" s="3"/>
      <c r="D2" s="3"/>
      <c r="E2" s="3"/>
      <c r="F2" s="136" t="s">
        <v>118</v>
      </c>
      <c r="G2" s="136"/>
      <c r="H2" s="136"/>
      <c r="I2" s="136"/>
      <c r="J2" s="136"/>
    </row>
    <row r="3" spans="1:12" ht="18.75" x14ac:dyDescent="0.3">
      <c r="A3" s="2"/>
      <c r="B3" s="3"/>
      <c r="C3" s="3"/>
      <c r="D3" s="3"/>
      <c r="E3" s="3"/>
      <c r="F3" s="110"/>
      <c r="G3" s="110"/>
      <c r="H3" s="137" t="s">
        <v>188</v>
      </c>
      <c r="I3" s="137"/>
      <c r="J3" s="137"/>
    </row>
    <row r="4" spans="1:12" ht="27.75" customHeight="1" x14ac:dyDescent="0.3">
      <c r="A4" s="141" t="s">
        <v>102</v>
      </c>
      <c r="B4" s="141"/>
      <c r="C4" s="141"/>
      <c r="D4" s="141"/>
      <c r="E4" s="141"/>
      <c r="F4" s="141"/>
      <c r="G4" s="141"/>
      <c r="H4" s="141"/>
      <c r="I4" s="99"/>
      <c r="J4" s="79"/>
    </row>
    <row r="5" spans="1:12" ht="18" customHeight="1" x14ac:dyDescent="0.3">
      <c r="A5" s="125"/>
      <c r="B5" s="16"/>
      <c r="C5" s="16"/>
      <c r="D5" s="143">
        <v>451100000</v>
      </c>
      <c r="E5" s="143"/>
      <c r="F5" s="2"/>
      <c r="G5" s="79"/>
      <c r="H5" s="79"/>
      <c r="I5" s="79"/>
      <c r="J5" s="79"/>
    </row>
    <row r="6" spans="1:12" ht="18" customHeight="1" x14ac:dyDescent="0.3">
      <c r="A6" s="125"/>
      <c r="B6" s="16"/>
      <c r="C6" s="16"/>
      <c r="D6" s="143" t="s">
        <v>27</v>
      </c>
      <c r="E6" s="143"/>
      <c r="F6" s="2" t="s">
        <v>180</v>
      </c>
      <c r="G6" s="79"/>
      <c r="H6" s="79"/>
      <c r="I6" s="79"/>
      <c r="J6" s="79"/>
    </row>
    <row r="7" spans="1:12" ht="17.25" customHeight="1" x14ac:dyDescent="0.3">
      <c r="A7" s="126"/>
      <c r="B7" s="2"/>
      <c r="C7" s="2"/>
      <c r="D7" s="2"/>
      <c r="E7" s="2"/>
      <c r="F7" s="2"/>
      <c r="G7" s="80"/>
      <c r="H7" s="80"/>
      <c r="I7" s="80"/>
      <c r="J7" s="97" t="s">
        <v>66</v>
      </c>
    </row>
    <row r="8" spans="1:12" ht="75.75" customHeight="1" x14ac:dyDescent="0.25">
      <c r="A8" s="140" t="s">
        <v>32</v>
      </c>
      <c r="B8" s="142" t="s">
        <v>33</v>
      </c>
      <c r="C8" s="140" t="s">
        <v>0</v>
      </c>
      <c r="D8" s="140" t="s">
        <v>34</v>
      </c>
      <c r="E8" s="140" t="s">
        <v>1</v>
      </c>
      <c r="F8" s="140" t="s">
        <v>35</v>
      </c>
      <c r="G8" s="139" t="s">
        <v>2</v>
      </c>
      <c r="H8" s="139" t="s">
        <v>3</v>
      </c>
      <c r="I8" s="139" t="s">
        <v>4</v>
      </c>
      <c r="J8" s="139"/>
    </row>
    <row r="9" spans="1:12" ht="62.25" customHeight="1" x14ac:dyDescent="0.25">
      <c r="A9" s="140"/>
      <c r="B9" s="142"/>
      <c r="C9" s="140"/>
      <c r="D9" s="140"/>
      <c r="E9" s="140"/>
      <c r="F9" s="140"/>
      <c r="G9" s="139"/>
      <c r="H9" s="139"/>
      <c r="I9" s="98" t="s">
        <v>2</v>
      </c>
      <c r="J9" s="81" t="s">
        <v>5</v>
      </c>
    </row>
    <row r="10" spans="1:12" ht="18" customHeight="1" x14ac:dyDescent="0.25">
      <c r="A10" s="127">
        <v>1</v>
      </c>
      <c r="B10" s="128">
        <v>2</v>
      </c>
      <c r="C10" s="129">
        <v>3</v>
      </c>
      <c r="D10" s="127">
        <v>4</v>
      </c>
      <c r="E10" s="127">
        <v>5</v>
      </c>
      <c r="F10" s="127">
        <v>6</v>
      </c>
      <c r="G10" s="127">
        <v>7</v>
      </c>
      <c r="H10" s="127">
        <v>8</v>
      </c>
      <c r="I10" s="130">
        <v>9</v>
      </c>
      <c r="J10" s="127">
        <v>10</v>
      </c>
    </row>
    <row r="11" spans="1:12" s="27" customFormat="1" ht="80.25" customHeight="1" x14ac:dyDescent="0.25">
      <c r="A11" s="45"/>
      <c r="B11" s="33"/>
      <c r="C11" s="33"/>
      <c r="D11" s="44"/>
      <c r="E11" s="26" t="s">
        <v>97</v>
      </c>
      <c r="F11" s="26" t="s">
        <v>134</v>
      </c>
      <c r="G11" s="91">
        <f>G13</f>
        <v>19154676.039999999</v>
      </c>
      <c r="H11" s="91">
        <f t="shared" ref="H11:I11" si="0">H13</f>
        <v>16709380</v>
      </c>
      <c r="I11" s="91">
        <f t="shared" si="0"/>
        <v>2445296.04</v>
      </c>
      <c r="J11" s="91">
        <f>J13</f>
        <v>2137000</v>
      </c>
      <c r="K11" s="23"/>
    </row>
    <row r="12" spans="1:12" s="23" customFormat="1" ht="19.5" customHeight="1" x14ac:dyDescent="0.25">
      <c r="A12" s="60"/>
      <c r="B12" s="60"/>
      <c r="C12" s="60"/>
      <c r="D12" s="63"/>
      <c r="E12" s="59" t="s">
        <v>6</v>
      </c>
      <c r="F12" s="63"/>
      <c r="G12" s="83"/>
      <c r="H12" s="83"/>
      <c r="I12" s="86"/>
      <c r="J12" s="83"/>
    </row>
    <row r="13" spans="1:12" s="23" customFormat="1" ht="41.25" customHeight="1" x14ac:dyDescent="0.25">
      <c r="A13" s="53" t="s">
        <v>37</v>
      </c>
      <c r="B13" s="68"/>
      <c r="C13" s="68"/>
      <c r="D13" s="69" t="s">
        <v>159</v>
      </c>
      <c r="E13" s="51"/>
      <c r="F13" s="15"/>
      <c r="G13" s="90">
        <f>G14</f>
        <v>19154676.039999999</v>
      </c>
      <c r="H13" s="90">
        <f>H14</f>
        <v>16709380</v>
      </c>
      <c r="I13" s="90">
        <f>I14</f>
        <v>2445296.04</v>
      </c>
      <c r="J13" s="90">
        <f>J14</f>
        <v>2137000</v>
      </c>
    </row>
    <row r="14" spans="1:12" s="23" customFormat="1" ht="41.25" customHeight="1" x14ac:dyDescent="0.25">
      <c r="A14" s="53" t="s">
        <v>19</v>
      </c>
      <c r="B14" s="68"/>
      <c r="C14" s="68"/>
      <c r="D14" s="69" t="s">
        <v>159</v>
      </c>
      <c r="E14" s="51"/>
      <c r="F14" s="15"/>
      <c r="G14" s="90">
        <f>SUM(G15:G17)</f>
        <v>19154676.039999999</v>
      </c>
      <c r="H14" s="90">
        <f>H15+H17+H16</f>
        <v>16709380</v>
      </c>
      <c r="I14" s="90">
        <f t="shared" ref="I14:J14" si="1">I15+I17+I16</f>
        <v>2445296.04</v>
      </c>
      <c r="J14" s="90">
        <f t="shared" si="1"/>
        <v>2137000</v>
      </c>
    </row>
    <row r="15" spans="1:12" ht="27.75" customHeight="1" x14ac:dyDescent="0.25">
      <c r="A15" s="62" t="s">
        <v>11</v>
      </c>
      <c r="B15" s="58" t="s">
        <v>12</v>
      </c>
      <c r="C15" s="58" t="s">
        <v>13</v>
      </c>
      <c r="D15" s="61" t="s">
        <v>14</v>
      </c>
      <c r="E15" s="51"/>
      <c r="F15" s="15"/>
      <c r="G15" s="88">
        <f>H15+I15</f>
        <v>17153676.039999999</v>
      </c>
      <c r="H15" s="92">
        <v>16565380</v>
      </c>
      <c r="I15" s="92">
        <v>588296.04</v>
      </c>
      <c r="J15" s="92">
        <v>280000</v>
      </c>
      <c r="L15" s="111"/>
    </row>
    <row r="16" spans="1:12" ht="50.25" customHeight="1" x14ac:dyDescent="0.25">
      <c r="A16" s="62" t="s">
        <v>183</v>
      </c>
      <c r="B16" s="58" t="s">
        <v>184</v>
      </c>
      <c r="C16" s="58" t="s">
        <v>13</v>
      </c>
      <c r="D16" s="61" t="s">
        <v>185</v>
      </c>
      <c r="E16" s="51"/>
      <c r="F16" s="15"/>
      <c r="G16" s="88">
        <f>H16+I16</f>
        <v>144000</v>
      </c>
      <c r="H16" s="86">
        <v>144000</v>
      </c>
      <c r="I16" s="92">
        <v>0</v>
      </c>
      <c r="J16" s="92">
        <v>0</v>
      </c>
      <c r="L16" s="111"/>
    </row>
    <row r="17" spans="1:12" ht="27.75" customHeight="1" x14ac:dyDescent="0.25">
      <c r="A17" s="62" t="s">
        <v>174</v>
      </c>
      <c r="B17" s="58" t="s">
        <v>170</v>
      </c>
      <c r="C17" s="58" t="s">
        <v>171</v>
      </c>
      <c r="D17" s="61" t="s">
        <v>172</v>
      </c>
      <c r="E17" s="51"/>
      <c r="F17" s="15"/>
      <c r="G17" s="88">
        <f>H17+I17</f>
        <v>1857000</v>
      </c>
      <c r="H17" s="92">
        <v>0</v>
      </c>
      <c r="I17" s="92">
        <v>1857000</v>
      </c>
      <c r="J17" s="92">
        <f>I17</f>
        <v>1857000</v>
      </c>
      <c r="L17" s="111"/>
    </row>
    <row r="18" spans="1:12" ht="102.75" customHeight="1" x14ac:dyDescent="0.25">
      <c r="A18" s="45"/>
      <c r="B18" s="33"/>
      <c r="C18" s="33"/>
      <c r="D18" s="34"/>
      <c r="E18" s="26" t="s">
        <v>72</v>
      </c>
      <c r="F18" s="26" t="s">
        <v>135</v>
      </c>
      <c r="G18" s="89">
        <f>G20</f>
        <v>7852000</v>
      </c>
      <c r="H18" s="89">
        <f t="shared" ref="H18" si="2">H20</f>
        <v>7852000</v>
      </c>
      <c r="I18" s="89"/>
      <c r="J18" s="89"/>
    </row>
    <row r="19" spans="1:12" s="23" customFormat="1" ht="21.75" customHeight="1" x14ac:dyDescent="0.25">
      <c r="A19" s="60"/>
      <c r="B19" s="60"/>
      <c r="C19" s="60"/>
      <c r="D19" s="63"/>
      <c r="E19" s="59" t="s">
        <v>6</v>
      </c>
      <c r="F19" s="4"/>
      <c r="G19" s="88"/>
      <c r="H19" s="88"/>
      <c r="I19" s="92"/>
      <c r="J19" s="83"/>
    </row>
    <row r="20" spans="1:12" ht="46.5" customHeight="1" x14ac:dyDescent="0.25">
      <c r="A20" s="47" t="s">
        <v>37</v>
      </c>
      <c r="B20" s="58"/>
      <c r="C20" s="8"/>
      <c r="D20" s="69" t="s">
        <v>159</v>
      </c>
      <c r="E20" s="51"/>
      <c r="F20" s="15"/>
      <c r="G20" s="82">
        <f>H20+I20</f>
        <v>7852000</v>
      </c>
      <c r="H20" s="90">
        <f>H21</f>
        <v>7852000</v>
      </c>
      <c r="I20" s="90"/>
      <c r="J20" s="85"/>
    </row>
    <row r="21" spans="1:12" ht="46.5" customHeight="1" x14ac:dyDescent="0.25">
      <c r="A21" s="47" t="s">
        <v>19</v>
      </c>
      <c r="B21" s="58"/>
      <c r="C21" s="8"/>
      <c r="D21" s="69" t="s">
        <v>159</v>
      </c>
      <c r="E21" s="51"/>
      <c r="F21" s="15"/>
      <c r="G21" s="82">
        <f>H21+I21</f>
        <v>7852000</v>
      </c>
      <c r="H21" s="90">
        <f>H22</f>
        <v>7852000</v>
      </c>
      <c r="I21" s="90"/>
      <c r="J21" s="85"/>
    </row>
    <row r="22" spans="1:12" ht="40.5" customHeight="1" x14ac:dyDescent="0.25">
      <c r="A22" s="37" t="s">
        <v>57</v>
      </c>
      <c r="B22" s="58" t="s">
        <v>58</v>
      </c>
      <c r="C22" s="8" t="s">
        <v>88</v>
      </c>
      <c r="D22" s="5" t="s">
        <v>59</v>
      </c>
      <c r="E22" s="51"/>
      <c r="F22" s="15"/>
      <c r="G22" s="88">
        <f>H22+I22</f>
        <v>7852000</v>
      </c>
      <c r="H22" s="92">
        <v>7852000</v>
      </c>
      <c r="I22" s="92"/>
      <c r="J22" s="86"/>
      <c r="L22" s="111"/>
    </row>
    <row r="23" spans="1:12" s="23" customFormat="1" ht="99" customHeight="1" x14ac:dyDescent="0.25">
      <c r="A23" s="45"/>
      <c r="B23" s="33"/>
      <c r="C23" s="33"/>
      <c r="D23" s="44"/>
      <c r="E23" s="26" t="s">
        <v>137</v>
      </c>
      <c r="F23" s="26" t="s">
        <v>136</v>
      </c>
      <c r="G23" s="91">
        <f>G25</f>
        <v>13384240</v>
      </c>
      <c r="H23" s="91">
        <f t="shared" ref="H23:J23" si="3">H25</f>
        <v>1471240</v>
      </c>
      <c r="I23" s="91">
        <f t="shared" si="3"/>
        <v>11913000</v>
      </c>
      <c r="J23" s="91">
        <f t="shared" si="3"/>
        <v>11913000</v>
      </c>
    </row>
    <row r="24" spans="1:12" s="23" customFormat="1" ht="24" customHeight="1" x14ac:dyDescent="0.25">
      <c r="A24" s="13"/>
      <c r="B24" s="60"/>
      <c r="C24" s="13"/>
      <c r="D24" s="4"/>
      <c r="E24" s="12" t="s">
        <v>6</v>
      </c>
      <c r="F24" s="4"/>
      <c r="G24" s="88"/>
      <c r="H24" s="88"/>
      <c r="I24" s="92"/>
      <c r="J24" s="88"/>
    </row>
    <row r="25" spans="1:12" s="23" customFormat="1" ht="42.75" customHeight="1" x14ac:dyDescent="0.25">
      <c r="A25" s="53" t="s">
        <v>37</v>
      </c>
      <c r="B25" s="68"/>
      <c r="C25" s="68"/>
      <c r="D25" s="69" t="s">
        <v>159</v>
      </c>
      <c r="E25" s="51"/>
      <c r="F25" s="15"/>
      <c r="G25" s="90">
        <f t="shared" ref="G25:J25" si="4">G26</f>
        <v>13384240</v>
      </c>
      <c r="H25" s="90">
        <f t="shared" si="4"/>
        <v>1471240</v>
      </c>
      <c r="I25" s="90">
        <f t="shared" si="4"/>
        <v>11913000</v>
      </c>
      <c r="J25" s="90">
        <f t="shared" si="4"/>
        <v>11913000</v>
      </c>
    </row>
    <row r="26" spans="1:12" s="23" customFormat="1" ht="39.75" customHeight="1" x14ac:dyDescent="0.25">
      <c r="A26" s="53" t="s">
        <v>19</v>
      </c>
      <c r="B26" s="103"/>
      <c r="C26" s="103"/>
      <c r="D26" s="69" t="s">
        <v>159</v>
      </c>
      <c r="E26" s="101"/>
      <c r="F26" s="105"/>
      <c r="G26" s="90">
        <f>G27+G28+G29</f>
        <v>13384240</v>
      </c>
      <c r="H26" s="90">
        <f>H27+H28</f>
        <v>1471240</v>
      </c>
      <c r="I26" s="90">
        <f>I27+I28+I29</f>
        <v>11913000</v>
      </c>
      <c r="J26" s="90">
        <f>J27+J28+J29</f>
        <v>11913000</v>
      </c>
    </row>
    <row r="27" spans="1:12" s="23" customFormat="1" ht="20.25" customHeight="1" x14ac:dyDescent="0.25">
      <c r="A27" s="62" t="s">
        <v>86</v>
      </c>
      <c r="B27" s="73" t="s">
        <v>60</v>
      </c>
      <c r="C27" s="73" t="s">
        <v>61</v>
      </c>
      <c r="D27" s="61" t="s">
        <v>87</v>
      </c>
      <c r="E27" s="101"/>
      <c r="F27" s="105"/>
      <c r="G27" s="92">
        <f>H27+I27</f>
        <v>1172240</v>
      </c>
      <c r="H27" s="92">
        <v>1172240</v>
      </c>
      <c r="I27" s="92"/>
      <c r="J27" s="86"/>
      <c r="L27" s="111"/>
    </row>
    <row r="28" spans="1:12" s="23" customFormat="1" ht="21" customHeight="1" x14ac:dyDescent="0.3">
      <c r="A28" s="62" t="s">
        <v>76</v>
      </c>
      <c r="B28" s="104">
        <v>7350</v>
      </c>
      <c r="C28" s="109" t="s">
        <v>84</v>
      </c>
      <c r="D28" s="100" t="s">
        <v>77</v>
      </c>
      <c r="E28" s="102"/>
      <c r="F28" s="106"/>
      <c r="G28" s="107">
        <f>H28+I28</f>
        <v>12200000</v>
      </c>
      <c r="H28" s="107">
        <v>299000</v>
      </c>
      <c r="I28" s="107">
        <v>11901000</v>
      </c>
      <c r="J28" s="124">
        <f>I28</f>
        <v>11901000</v>
      </c>
      <c r="L28" s="111"/>
    </row>
    <row r="29" spans="1:12" s="23" customFormat="1" ht="39" customHeight="1" x14ac:dyDescent="0.3">
      <c r="A29" s="62" t="s">
        <v>175</v>
      </c>
      <c r="B29" s="104">
        <v>7650</v>
      </c>
      <c r="C29" s="109" t="s">
        <v>171</v>
      </c>
      <c r="D29" s="133" t="s">
        <v>173</v>
      </c>
      <c r="E29" s="102"/>
      <c r="F29" s="106"/>
      <c r="G29" s="107">
        <f>H29+I29</f>
        <v>12000</v>
      </c>
      <c r="H29" s="107">
        <v>0</v>
      </c>
      <c r="I29" s="107">
        <v>12000</v>
      </c>
      <c r="J29" s="124">
        <f>I29</f>
        <v>12000</v>
      </c>
      <c r="L29" s="111"/>
    </row>
    <row r="30" spans="1:12" s="23" customFormat="1" ht="81.75" customHeight="1" x14ac:dyDescent="0.25">
      <c r="A30" s="28"/>
      <c r="B30" s="24"/>
      <c r="C30" s="24"/>
      <c r="D30" s="26"/>
      <c r="E30" s="26" t="s">
        <v>125</v>
      </c>
      <c r="F30" s="26" t="s">
        <v>124</v>
      </c>
      <c r="G30" s="89">
        <f>G32</f>
        <v>1125000</v>
      </c>
      <c r="H30" s="89">
        <f t="shared" ref="H30" si="5">H32</f>
        <v>1125000</v>
      </c>
      <c r="I30" s="89"/>
      <c r="J30" s="89"/>
    </row>
    <row r="31" spans="1:12" s="23" customFormat="1" ht="24" customHeight="1" x14ac:dyDescent="0.25">
      <c r="A31" s="13"/>
      <c r="B31" s="60"/>
      <c r="C31" s="13"/>
      <c r="D31" s="4"/>
      <c r="E31" s="12" t="s">
        <v>6</v>
      </c>
      <c r="F31" s="4"/>
      <c r="G31" s="88"/>
      <c r="H31" s="88"/>
      <c r="I31" s="92"/>
      <c r="J31" s="88"/>
    </row>
    <row r="32" spans="1:12" s="23" customFormat="1" ht="43.5" customHeight="1" x14ac:dyDescent="0.25">
      <c r="A32" s="47" t="s">
        <v>37</v>
      </c>
      <c r="B32" s="72"/>
      <c r="C32" s="18"/>
      <c r="D32" s="54" t="s">
        <v>159</v>
      </c>
      <c r="E32" s="12"/>
      <c r="F32" s="63"/>
      <c r="G32" s="82">
        <f>G33</f>
        <v>1125000</v>
      </c>
      <c r="H32" s="82">
        <f>H33</f>
        <v>1125000</v>
      </c>
      <c r="I32" s="85"/>
      <c r="J32" s="82"/>
    </row>
    <row r="33" spans="1:12" s="23" customFormat="1" ht="42.75" customHeight="1" x14ac:dyDescent="0.25">
      <c r="A33" s="19" t="s">
        <v>19</v>
      </c>
      <c r="B33" s="72"/>
      <c r="C33" s="18"/>
      <c r="D33" s="54" t="s">
        <v>159</v>
      </c>
      <c r="E33" s="20"/>
      <c r="F33" s="70"/>
      <c r="G33" s="90">
        <f>G34</f>
        <v>1125000</v>
      </c>
      <c r="H33" s="90">
        <f>H34</f>
        <v>1125000</v>
      </c>
      <c r="I33" s="85"/>
      <c r="J33" s="90"/>
    </row>
    <row r="34" spans="1:12" s="23" customFormat="1" ht="37.5" customHeight="1" x14ac:dyDescent="0.25">
      <c r="A34" s="64" t="s">
        <v>24</v>
      </c>
      <c r="B34" s="65">
        <v>2111</v>
      </c>
      <c r="C34" s="66" t="s">
        <v>49</v>
      </c>
      <c r="D34" s="63" t="s">
        <v>23</v>
      </c>
      <c r="E34" s="63"/>
      <c r="F34" s="65"/>
      <c r="G34" s="92">
        <f>H34</f>
        <v>1125000</v>
      </c>
      <c r="H34" s="92">
        <v>1125000</v>
      </c>
      <c r="I34" s="86"/>
      <c r="J34" s="86"/>
      <c r="L34" s="111"/>
    </row>
    <row r="35" spans="1:12" s="23" customFormat="1" ht="104.25" customHeight="1" x14ac:dyDescent="0.25">
      <c r="A35" s="28"/>
      <c r="B35" s="24"/>
      <c r="C35" s="24"/>
      <c r="D35" s="26"/>
      <c r="E35" s="26" t="s">
        <v>126</v>
      </c>
      <c r="F35" s="26" t="s">
        <v>138</v>
      </c>
      <c r="G35" s="89">
        <f>G37</f>
        <v>2936260</v>
      </c>
      <c r="H35" s="89">
        <f t="shared" ref="H35" si="6">H37</f>
        <v>2936260</v>
      </c>
      <c r="I35" s="89"/>
      <c r="J35" s="89"/>
    </row>
    <row r="36" spans="1:12" s="23" customFormat="1" ht="23.25" customHeight="1" x14ac:dyDescent="0.25">
      <c r="A36" s="13"/>
      <c r="B36" s="60"/>
      <c r="C36" s="13"/>
      <c r="D36" s="4"/>
      <c r="E36" s="12" t="s">
        <v>6</v>
      </c>
      <c r="F36" s="4"/>
      <c r="G36" s="88"/>
      <c r="H36" s="88"/>
      <c r="I36" s="92"/>
      <c r="J36" s="88"/>
    </row>
    <row r="37" spans="1:12" s="23" customFormat="1" ht="42.75" customHeight="1" x14ac:dyDescent="0.25">
      <c r="A37" s="47" t="s">
        <v>37</v>
      </c>
      <c r="B37" s="72"/>
      <c r="C37" s="18"/>
      <c r="D37" s="54" t="s">
        <v>159</v>
      </c>
      <c r="E37" s="12"/>
      <c r="F37" s="4"/>
      <c r="G37" s="82">
        <f>G38</f>
        <v>2936260</v>
      </c>
      <c r="H37" s="82">
        <f>H38</f>
        <v>2936260</v>
      </c>
      <c r="I37" s="90"/>
      <c r="J37" s="82"/>
    </row>
    <row r="38" spans="1:12" s="23" customFormat="1" ht="42.75" customHeight="1" x14ac:dyDescent="0.25">
      <c r="A38" s="19" t="s">
        <v>19</v>
      </c>
      <c r="B38" s="72"/>
      <c r="C38" s="18"/>
      <c r="D38" s="54" t="s">
        <v>159</v>
      </c>
      <c r="E38" s="20"/>
      <c r="F38" s="20"/>
      <c r="G38" s="90">
        <f>G39</f>
        <v>2936260</v>
      </c>
      <c r="H38" s="90">
        <f>H39</f>
        <v>2936260</v>
      </c>
      <c r="I38" s="90"/>
      <c r="J38" s="90"/>
    </row>
    <row r="39" spans="1:12" s="23" customFormat="1" ht="37.5" customHeight="1" x14ac:dyDescent="0.25">
      <c r="A39" s="64" t="s">
        <v>24</v>
      </c>
      <c r="B39" s="65">
        <v>2111</v>
      </c>
      <c r="C39" s="66" t="s">
        <v>49</v>
      </c>
      <c r="D39" s="63" t="s">
        <v>23</v>
      </c>
      <c r="E39" s="63"/>
      <c r="F39" s="14"/>
      <c r="G39" s="92">
        <f>H39</f>
        <v>2936260</v>
      </c>
      <c r="H39" s="92">
        <v>2936260</v>
      </c>
      <c r="I39" s="92"/>
      <c r="J39" s="86"/>
      <c r="K39" s="116"/>
      <c r="L39" s="111"/>
    </row>
    <row r="40" spans="1:12" s="27" customFormat="1" ht="98.25" customHeight="1" x14ac:dyDescent="0.25">
      <c r="A40" s="28"/>
      <c r="B40" s="24"/>
      <c r="C40" s="24"/>
      <c r="D40" s="26"/>
      <c r="E40" s="26" t="s">
        <v>56</v>
      </c>
      <c r="F40" s="26" t="s">
        <v>139</v>
      </c>
      <c r="G40" s="89">
        <f>G42</f>
        <v>7678389</v>
      </c>
      <c r="H40" s="89">
        <f t="shared" ref="H40:J40" si="7">H42</f>
        <v>6921957</v>
      </c>
      <c r="I40" s="89">
        <f t="shared" si="7"/>
        <v>756432</v>
      </c>
      <c r="J40" s="89">
        <f t="shared" si="7"/>
        <v>756432</v>
      </c>
      <c r="K40" s="23"/>
    </row>
    <row r="41" spans="1:12" ht="23.25" customHeight="1" x14ac:dyDescent="0.25">
      <c r="A41" s="13"/>
      <c r="B41" s="60"/>
      <c r="C41" s="13"/>
      <c r="D41" s="4"/>
      <c r="E41" s="12" t="s">
        <v>6</v>
      </c>
      <c r="F41" s="4"/>
      <c r="G41" s="88"/>
      <c r="H41" s="88"/>
      <c r="I41" s="92"/>
      <c r="J41" s="88"/>
    </row>
    <row r="42" spans="1:12" ht="42" customHeight="1" x14ac:dyDescent="0.25">
      <c r="A42" s="47" t="s">
        <v>37</v>
      </c>
      <c r="B42" s="72"/>
      <c r="C42" s="18"/>
      <c r="D42" s="54" t="s">
        <v>159</v>
      </c>
      <c r="E42" s="12"/>
      <c r="F42" s="4"/>
      <c r="G42" s="84">
        <f t="shared" ref="G42:J43" si="8">G43</f>
        <v>7678389</v>
      </c>
      <c r="H42" s="84">
        <f t="shared" si="8"/>
        <v>6921957</v>
      </c>
      <c r="I42" s="90">
        <f t="shared" si="8"/>
        <v>756432</v>
      </c>
      <c r="J42" s="90">
        <f t="shared" si="8"/>
        <v>756432</v>
      </c>
    </row>
    <row r="43" spans="1:12" ht="42.75" customHeight="1" x14ac:dyDescent="0.25">
      <c r="A43" s="19" t="s">
        <v>19</v>
      </c>
      <c r="B43" s="72"/>
      <c r="C43" s="18"/>
      <c r="D43" s="54" t="s">
        <v>159</v>
      </c>
      <c r="E43" s="20"/>
      <c r="F43" s="20"/>
      <c r="G43" s="90">
        <f t="shared" si="8"/>
        <v>7678389</v>
      </c>
      <c r="H43" s="90">
        <f t="shared" si="8"/>
        <v>6921957</v>
      </c>
      <c r="I43" s="90">
        <f t="shared" si="8"/>
        <v>756432</v>
      </c>
      <c r="J43" s="90">
        <f t="shared" si="8"/>
        <v>756432</v>
      </c>
    </row>
    <row r="44" spans="1:12" s="23" customFormat="1" ht="42" customHeight="1" x14ac:dyDescent="0.25">
      <c r="A44" s="64" t="s">
        <v>24</v>
      </c>
      <c r="B44" s="65">
        <v>2111</v>
      </c>
      <c r="C44" s="66" t="s">
        <v>49</v>
      </c>
      <c r="D44" s="63" t="s">
        <v>23</v>
      </c>
      <c r="E44" s="63"/>
      <c r="F44" s="65"/>
      <c r="G44" s="92">
        <f>H44+I44</f>
        <v>7678389</v>
      </c>
      <c r="H44" s="92">
        <v>6921957</v>
      </c>
      <c r="I44" s="92">
        <v>756432</v>
      </c>
      <c r="J44" s="86">
        <f>I44</f>
        <v>756432</v>
      </c>
      <c r="L44" s="111"/>
    </row>
    <row r="45" spans="1:12" s="27" customFormat="1" ht="74.25" customHeight="1" x14ac:dyDescent="0.25">
      <c r="A45" s="28"/>
      <c r="B45" s="24"/>
      <c r="C45" s="24"/>
      <c r="D45" s="26"/>
      <c r="E45" s="43" t="s">
        <v>95</v>
      </c>
      <c r="F45" s="26" t="s">
        <v>140</v>
      </c>
      <c r="G45" s="89">
        <f>G47</f>
        <v>170896</v>
      </c>
      <c r="H45" s="89">
        <f t="shared" ref="H45" si="9">H47</f>
        <v>170896</v>
      </c>
      <c r="I45" s="89"/>
      <c r="J45" s="89"/>
      <c r="K45" s="23"/>
    </row>
    <row r="46" spans="1:12" ht="23.25" customHeight="1" x14ac:dyDescent="0.25">
      <c r="A46" s="13"/>
      <c r="B46" s="60"/>
      <c r="C46" s="13"/>
      <c r="D46" s="4"/>
      <c r="E46" s="12" t="s">
        <v>6</v>
      </c>
      <c r="F46" s="4"/>
      <c r="G46" s="88"/>
      <c r="H46" s="88"/>
      <c r="I46" s="92"/>
      <c r="J46" s="88"/>
    </row>
    <row r="47" spans="1:12" s="23" customFormat="1" ht="37.5" x14ac:dyDescent="0.25">
      <c r="A47" s="67" t="s">
        <v>38</v>
      </c>
      <c r="B47" s="48"/>
      <c r="C47" s="48"/>
      <c r="D47" s="46" t="s">
        <v>162</v>
      </c>
      <c r="E47" s="49"/>
      <c r="F47" s="108"/>
      <c r="G47" s="95">
        <f>H47+I47</f>
        <v>170896</v>
      </c>
      <c r="H47" s="95">
        <f>H48</f>
        <v>170896</v>
      </c>
      <c r="I47" s="94"/>
      <c r="J47" s="94"/>
    </row>
    <row r="48" spans="1:12" s="23" customFormat="1" ht="18.75" x14ac:dyDescent="0.25">
      <c r="A48" s="19" t="s">
        <v>39</v>
      </c>
      <c r="B48" s="77"/>
      <c r="C48" s="22"/>
      <c r="D48" s="46" t="s">
        <v>28</v>
      </c>
      <c r="E48" s="20"/>
      <c r="F48" s="20"/>
      <c r="G48" s="90">
        <f>SUM(G49:G49)</f>
        <v>170896</v>
      </c>
      <c r="H48" s="90">
        <f>SUM(H49:H49)</f>
        <v>170896</v>
      </c>
      <c r="I48" s="85"/>
      <c r="J48" s="85"/>
    </row>
    <row r="49" spans="1:12" ht="23.25" customHeight="1" x14ac:dyDescent="0.25">
      <c r="A49" s="62" t="s">
        <v>89</v>
      </c>
      <c r="B49" s="58" t="s">
        <v>9</v>
      </c>
      <c r="C49" s="58" t="s">
        <v>10</v>
      </c>
      <c r="D49" s="5" t="s">
        <v>29</v>
      </c>
      <c r="E49" s="5"/>
      <c r="F49" s="4"/>
      <c r="G49" s="86">
        <f>H49+I49</f>
        <v>170896</v>
      </c>
      <c r="H49" s="86">
        <v>170896</v>
      </c>
      <c r="I49" s="86"/>
      <c r="J49" s="86"/>
      <c r="L49" s="111"/>
    </row>
    <row r="50" spans="1:12" s="23" customFormat="1" ht="75" x14ac:dyDescent="0.25">
      <c r="A50" s="41"/>
      <c r="B50" s="41"/>
      <c r="C50" s="41"/>
      <c r="D50" s="42"/>
      <c r="E50" s="43" t="s">
        <v>120</v>
      </c>
      <c r="F50" s="26" t="s">
        <v>127</v>
      </c>
      <c r="G50" s="112">
        <f>G52</f>
        <v>70000</v>
      </c>
      <c r="H50" s="112">
        <f>H52</f>
        <v>70000</v>
      </c>
      <c r="I50" s="93"/>
      <c r="J50" s="93"/>
    </row>
    <row r="51" spans="1:12" s="23" customFormat="1" ht="18.75" x14ac:dyDescent="0.25">
      <c r="A51" s="14"/>
      <c r="B51" s="65"/>
      <c r="C51" s="14"/>
      <c r="D51" s="15"/>
      <c r="E51" s="15" t="s">
        <v>6</v>
      </c>
      <c r="F51" s="15"/>
      <c r="G51" s="92"/>
      <c r="H51" s="92"/>
      <c r="I51" s="92"/>
      <c r="J51" s="92"/>
    </row>
    <row r="52" spans="1:12" s="23" customFormat="1" ht="37.5" x14ac:dyDescent="0.25">
      <c r="A52" s="67" t="s">
        <v>38</v>
      </c>
      <c r="B52" s="48"/>
      <c r="C52" s="48"/>
      <c r="D52" s="46" t="s">
        <v>162</v>
      </c>
      <c r="E52" s="49"/>
      <c r="F52" s="38"/>
      <c r="G52" s="94">
        <f>SUM(G54:G54)</f>
        <v>70000</v>
      </c>
      <c r="H52" s="94">
        <f>SUM(H54:H54)</f>
        <v>70000</v>
      </c>
      <c r="I52" s="94"/>
      <c r="J52" s="94"/>
    </row>
    <row r="53" spans="1:12" s="23" customFormat="1" ht="18.75" x14ac:dyDescent="0.25">
      <c r="A53" s="19" t="s">
        <v>39</v>
      </c>
      <c r="B53" s="77"/>
      <c r="C53" s="22"/>
      <c r="D53" s="46" t="s">
        <v>28</v>
      </c>
      <c r="E53" s="20"/>
      <c r="F53" s="20"/>
      <c r="G53" s="85">
        <f>SUM(G54:G54)</f>
        <v>70000</v>
      </c>
      <c r="H53" s="85">
        <f>SUM(H54:H54)</f>
        <v>70000</v>
      </c>
      <c r="I53" s="85"/>
      <c r="J53" s="85"/>
    </row>
    <row r="54" spans="1:12" s="23" customFormat="1" ht="18.75" x14ac:dyDescent="0.25">
      <c r="A54" s="62" t="s">
        <v>89</v>
      </c>
      <c r="B54" s="58" t="s">
        <v>9</v>
      </c>
      <c r="C54" s="50" t="s">
        <v>10</v>
      </c>
      <c r="D54" s="61" t="s">
        <v>29</v>
      </c>
      <c r="E54" s="51"/>
      <c r="F54" s="51"/>
      <c r="G54" s="86">
        <f>SUM(H54:I54)</f>
        <v>70000</v>
      </c>
      <c r="H54" s="86">
        <v>70000</v>
      </c>
      <c r="I54" s="86"/>
      <c r="J54" s="86"/>
    </row>
    <row r="55" spans="1:12" s="27" customFormat="1" ht="79.5" customHeight="1" x14ac:dyDescent="0.25">
      <c r="A55" s="29"/>
      <c r="B55" s="31"/>
      <c r="C55" s="31"/>
      <c r="D55" s="32"/>
      <c r="E55" s="26" t="s">
        <v>108</v>
      </c>
      <c r="F55" s="26" t="s">
        <v>141</v>
      </c>
      <c r="G55" s="91">
        <f>G57</f>
        <v>8967420</v>
      </c>
      <c r="H55" s="91">
        <f>H57</f>
        <v>8967420</v>
      </c>
      <c r="I55" s="91"/>
      <c r="J55" s="91"/>
      <c r="K55" s="23"/>
    </row>
    <row r="56" spans="1:12" ht="24" customHeight="1" x14ac:dyDescent="0.25">
      <c r="A56" s="14"/>
      <c r="B56" s="65"/>
      <c r="C56" s="14"/>
      <c r="D56" s="15"/>
      <c r="E56" s="15" t="s">
        <v>6</v>
      </c>
      <c r="F56" s="15"/>
      <c r="G56" s="92"/>
      <c r="H56" s="92"/>
      <c r="I56" s="92"/>
      <c r="J56" s="92"/>
    </row>
    <row r="57" spans="1:12" ht="65.25" customHeight="1" x14ac:dyDescent="0.25">
      <c r="A57" s="19" t="s">
        <v>47</v>
      </c>
      <c r="B57" s="71"/>
      <c r="C57" s="17"/>
      <c r="D57" s="54" t="s">
        <v>161</v>
      </c>
      <c r="E57" s="15"/>
      <c r="F57" s="15"/>
      <c r="G57" s="90">
        <f>SUM(G59:G64)</f>
        <v>8967420</v>
      </c>
      <c r="H57" s="90">
        <f>H58</f>
        <v>8967420</v>
      </c>
      <c r="I57" s="90"/>
      <c r="J57" s="90"/>
    </row>
    <row r="58" spans="1:12" ht="65.25" customHeight="1" x14ac:dyDescent="0.25">
      <c r="A58" s="19" t="s">
        <v>48</v>
      </c>
      <c r="B58" s="71"/>
      <c r="C58" s="17"/>
      <c r="D58" s="54" t="s">
        <v>161</v>
      </c>
      <c r="E58" s="20"/>
      <c r="F58" s="20"/>
      <c r="G58" s="90">
        <f>G59+G61+G62+G64+G60+G63</f>
        <v>8967420</v>
      </c>
      <c r="H58" s="90">
        <f>H59+H61+H62+H64+H60+H63</f>
        <v>8967420</v>
      </c>
      <c r="I58" s="90"/>
      <c r="J58" s="90"/>
    </row>
    <row r="59" spans="1:12" ht="37.5" x14ac:dyDescent="0.25">
      <c r="A59" s="55" t="s">
        <v>44</v>
      </c>
      <c r="B59" s="74">
        <v>3035</v>
      </c>
      <c r="C59" s="52">
        <v>1070</v>
      </c>
      <c r="D59" s="4" t="s">
        <v>41</v>
      </c>
      <c r="E59" s="20"/>
      <c r="F59" s="20"/>
      <c r="G59" s="92">
        <v>1000</v>
      </c>
      <c r="H59" s="92">
        <v>1000</v>
      </c>
      <c r="I59" s="90"/>
      <c r="J59" s="90"/>
      <c r="L59" s="111"/>
    </row>
    <row r="60" spans="1:12" ht="37.5" x14ac:dyDescent="0.25">
      <c r="A60" s="55" t="s">
        <v>64</v>
      </c>
      <c r="B60" s="74">
        <v>3050</v>
      </c>
      <c r="C60" s="52">
        <v>1070</v>
      </c>
      <c r="D60" s="4" t="s">
        <v>65</v>
      </c>
      <c r="E60" s="20"/>
      <c r="F60" s="20"/>
      <c r="G60" s="92">
        <f>H60</f>
        <v>21300</v>
      </c>
      <c r="H60" s="92">
        <v>21300</v>
      </c>
      <c r="I60" s="90"/>
      <c r="J60" s="90"/>
      <c r="L60" s="111"/>
    </row>
    <row r="61" spans="1:12" ht="24" customHeight="1" x14ac:dyDescent="0.25">
      <c r="A61" s="55" t="s">
        <v>54</v>
      </c>
      <c r="B61" s="74">
        <v>3112</v>
      </c>
      <c r="C61" s="52">
        <v>1040</v>
      </c>
      <c r="D61" s="4" t="s">
        <v>55</v>
      </c>
      <c r="E61" s="20"/>
      <c r="F61" s="20"/>
      <c r="G61" s="92">
        <f>H61</f>
        <v>254988</v>
      </c>
      <c r="H61" s="92">
        <v>254988</v>
      </c>
      <c r="I61" s="90"/>
      <c r="J61" s="90"/>
      <c r="L61" s="111"/>
    </row>
    <row r="62" spans="1:12" ht="81.75" customHeight="1" x14ac:dyDescent="0.25">
      <c r="A62" s="55" t="s">
        <v>43</v>
      </c>
      <c r="B62" s="74">
        <v>3160</v>
      </c>
      <c r="C62" s="52">
        <v>1010</v>
      </c>
      <c r="D62" s="4" t="s">
        <v>42</v>
      </c>
      <c r="E62" s="20"/>
      <c r="F62" s="20"/>
      <c r="G62" s="92">
        <f>H62</f>
        <v>381600</v>
      </c>
      <c r="H62" s="92">
        <v>381600</v>
      </c>
      <c r="I62" s="90"/>
      <c r="J62" s="90"/>
      <c r="L62" s="111"/>
    </row>
    <row r="63" spans="1:12" ht="18.75" x14ac:dyDescent="0.25">
      <c r="A63" s="55" t="s">
        <v>121</v>
      </c>
      <c r="B63" s="74">
        <v>3191</v>
      </c>
      <c r="C63" s="52">
        <v>1030</v>
      </c>
      <c r="D63" s="4" t="s">
        <v>122</v>
      </c>
      <c r="E63" s="20"/>
      <c r="F63" s="20"/>
      <c r="G63" s="92">
        <f>H63</f>
        <v>210000</v>
      </c>
      <c r="H63" s="92">
        <v>210000</v>
      </c>
      <c r="I63" s="90"/>
      <c r="J63" s="90"/>
      <c r="L63" s="111"/>
    </row>
    <row r="64" spans="1:12" ht="45" customHeight="1" x14ac:dyDescent="0.25">
      <c r="A64" s="37" t="s">
        <v>53</v>
      </c>
      <c r="B64" s="58" t="s">
        <v>7</v>
      </c>
      <c r="C64" s="8" t="s">
        <v>8</v>
      </c>
      <c r="D64" s="5" t="s">
        <v>25</v>
      </c>
      <c r="E64" s="4"/>
      <c r="F64" s="12"/>
      <c r="G64" s="92">
        <f>H64</f>
        <v>8098532</v>
      </c>
      <c r="H64" s="92">
        <v>8098532</v>
      </c>
      <c r="I64" s="92"/>
      <c r="J64" s="92"/>
      <c r="L64" s="111"/>
    </row>
    <row r="65" spans="1:12" ht="103.5" customHeight="1" x14ac:dyDescent="0.25">
      <c r="A65" s="45"/>
      <c r="B65" s="33"/>
      <c r="C65" s="33"/>
      <c r="D65" s="34"/>
      <c r="E65" s="26" t="s">
        <v>117</v>
      </c>
      <c r="F65" s="26" t="s">
        <v>128</v>
      </c>
      <c r="G65" s="91">
        <f>G68</f>
        <v>11443000</v>
      </c>
      <c r="H65" s="91">
        <f t="shared" ref="H65" si="10">H68</f>
        <v>11443000</v>
      </c>
      <c r="I65" s="91"/>
      <c r="J65" s="91"/>
      <c r="L65" s="111"/>
    </row>
    <row r="66" spans="1:12" ht="24" customHeight="1" x14ac:dyDescent="0.25">
      <c r="A66" s="14"/>
      <c r="B66" s="65"/>
      <c r="C66" s="14"/>
      <c r="D66" s="15"/>
      <c r="E66" s="15" t="s">
        <v>6</v>
      </c>
      <c r="F66" s="15"/>
      <c r="G66" s="92"/>
      <c r="H66" s="92"/>
      <c r="I66" s="92"/>
      <c r="J66" s="92"/>
    </row>
    <row r="67" spans="1:12" ht="65.25" customHeight="1" x14ac:dyDescent="0.25">
      <c r="A67" s="19" t="s">
        <v>47</v>
      </c>
      <c r="B67" s="71"/>
      <c r="C67" s="17"/>
      <c r="D67" s="54" t="s">
        <v>161</v>
      </c>
      <c r="E67" s="15"/>
      <c r="F67" s="15"/>
      <c r="G67" s="90">
        <f>H67</f>
        <v>11443000</v>
      </c>
      <c r="H67" s="90">
        <f>H68</f>
        <v>11443000</v>
      </c>
      <c r="I67" s="90"/>
      <c r="J67" s="90"/>
    </row>
    <row r="68" spans="1:12" ht="65.25" customHeight="1" x14ac:dyDescent="0.25">
      <c r="A68" s="19" t="s">
        <v>48</v>
      </c>
      <c r="B68" s="71"/>
      <c r="C68" s="17"/>
      <c r="D68" s="54" t="s">
        <v>161</v>
      </c>
      <c r="E68" s="20"/>
      <c r="F68" s="20"/>
      <c r="G68" s="90">
        <f>H68</f>
        <v>11443000</v>
      </c>
      <c r="H68" s="90">
        <f>H69+H70</f>
        <v>11443000</v>
      </c>
      <c r="I68" s="90"/>
      <c r="J68" s="90"/>
    </row>
    <row r="69" spans="1:12" ht="18.75" x14ac:dyDescent="0.25">
      <c r="A69" s="55" t="s">
        <v>121</v>
      </c>
      <c r="B69" s="74">
        <v>3191</v>
      </c>
      <c r="C69" s="52">
        <v>1030</v>
      </c>
      <c r="D69" s="4" t="s">
        <v>122</v>
      </c>
      <c r="E69" s="20"/>
      <c r="F69" s="20"/>
      <c r="G69" s="92">
        <v>400000</v>
      </c>
      <c r="H69" s="92">
        <v>400000</v>
      </c>
      <c r="I69" s="90"/>
      <c r="J69" s="90"/>
    </row>
    <row r="70" spans="1:12" ht="21.75" customHeight="1" x14ac:dyDescent="0.25">
      <c r="A70" s="37" t="s">
        <v>53</v>
      </c>
      <c r="B70" s="58" t="s">
        <v>7</v>
      </c>
      <c r="C70" s="8" t="s">
        <v>8</v>
      </c>
      <c r="D70" s="5" t="s">
        <v>25</v>
      </c>
      <c r="E70" s="20"/>
      <c r="F70" s="20"/>
      <c r="G70" s="92">
        <f>H70</f>
        <v>11043000</v>
      </c>
      <c r="H70" s="92">
        <v>11043000</v>
      </c>
      <c r="I70" s="90"/>
      <c r="J70" s="90"/>
      <c r="L70" s="111"/>
    </row>
    <row r="71" spans="1:12" ht="78.75" customHeight="1" x14ac:dyDescent="0.25">
      <c r="A71" s="45"/>
      <c r="B71" s="33"/>
      <c r="C71" s="33"/>
      <c r="D71" s="34"/>
      <c r="E71" s="26" t="s">
        <v>114</v>
      </c>
      <c r="F71" s="26" t="s">
        <v>142</v>
      </c>
      <c r="G71" s="91">
        <f>G74</f>
        <v>900000</v>
      </c>
      <c r="H71" s="91">
        <f t="shared" ref="H71" si="11">H74</f>
        <v>900000</v>
      </c>
      <c r="I71" s="91"/>
      <c r="J71" s="91"/>
      <c r="L71" s="111"/>
    </row>
    <row r="72" spans="1:12" ht="24" customHeight="1" x14ac:dyDescent="0.25">
      <c r="A72" s="14"/>
      <c r="B72" s="65"/>
      <c r="C72" s="14"/>
      <c r="D72" s="15"/>
      <c r="E72" s="15" t="s">
        <v>6</v>
      </c>
      <c r="F72" s="15"/>
      <c r="G72" s="92"/>
      <c r="H72" s="92"/>
      <c r="I72" s="92"/>
      <c r="J72" s="92"/>
    </row>
    <row r="73" spans="1:12" ht="65.25" customHeight="1" x14ac:dyDescent="0.25">
      <c r="A73" s="19" t="s">
        <v>47</v>
      </c>
      <c r="B73" s="71"/>
      <c r="C73" s="17"/>
      <c r="D73" s="54" t="s">
        <v>161</v>
      </c>
      <c r="E73" s="15"/>
      <c r="F73" s="15"/>
      <c r="G73" s="90">
        <f>H73</f>
        <v>900000</v>
      </c>
      <c r="H73" s="90">
        <f>H74</f>
        <v>900000</v>
      </c>
      <c r="I73" s="90"/>
      <c r="J73" s="90"/>
    </row>
    <row r="74" spans="1:12" ht="65.25" customHeight="1" x14ac:dyDescent="0.25">
      <c r="A74" s="19" t="s">
        <v>48</v>
      </c>
      <c r="B74" s="71"/>
      <c r="C74" s="17"/>
      <c r="D74" s="54" t="s">
        <v>161</v>
      </c>
      <c r="E74" s="20"/>
      <c r="F74" s="20"/>
      <c r="G74" s="90">
        <f>H74</f>
        <v>900000</v>
      </c>
      <c r="H74" s="90">
        <f>H75</f>
        <v>900000</v>
      </c>
      <c r="I74" s="90"/>
      <c r="J74" s="90"/>
    </row>
    <row r="75" spans="1:12" ht="71.25" customHeight="1" x14ac:dyDescent="0.3">
      <c r="A75" s="55" t="s">
        <v>115</v>
      </c>
      <c r="B75" s="74">
        <v>3140</v>
      </c>
      <c r="C75" s="52">
        <v>1040</v>
      </c>
      <c r="D75" s="121" t="s">
        <v>116</v>
      </c>
      <c r="E75" s="20"/>
      <c r="F75" s="20"/>
      <c r="G75" s="92">
        <f>H75</f>
        <v>900000</v>
      </c>
      <c r="H75" s="92">
        <v>900000</v>
      </c>
      <c r="I75" s="90"/>
      <c r="J75" s="90"/>
      <c r="L75" s="111"/>
    </row>
    <row r="76" spans="1:12" s="27" customFormat="1" ht="80.25" customHeight="1" x14ac:dyDescent="0.25">
      <c r="A76" s="45"/>
      <c r="B76" s="33"/>
      <c r="C76" s="33"/>
      <c r="D76" s="34"/>
      <c r="E76" s="26" t="s">
        <v>96</v>
      </c>
      <c r="F76" s="25" t="s">
        <v>143</v>
      </c>
      <c r="G76" s="91">
        <f>G78</f>
        <v>18000</v>
      </c>
      <c r="H76" s="91">
        <f t="shared" ref="H76" si="12">H78</f>
        <v>18000</v>
      </c>
      <c r="I76" s="91"/>
      <c r="J76" s="91"/>
      <c r="K76" s="23"/>
    </row>
    <row r="77" spans="1:12" ht="20.45" customHeight="1" x14ac:dyDescent="0.25">
      <c r="A77" s="37"/>
      <c r="B77" s="58"/>
      <c r="C77" s="8"/>
      <c r="D77" s="5"/>
      <c r="E77" s="4" t="s">
        <v>6</v>
      </c>
      <c r="F77" s="12"/>
      <c r="G77" s="92"/>
      <c r="H77" s="92"/>
      <c r="I77" s="92"/>
      <c r="J77" s="92"/>
    </row>
    <row r="78" spans="1:12" ht="65.25" customHeight="1" x14ac:dyDescent="0.25">
      <c r="A78" s="19" t="s">
        <v>47</v>
      </c>
      <c r="B78" s="71"/>
      <c r="C78" s="17"/>
      <c r="D78" s="54" t="s">
        <v>161</v>
      </c>
      <c r="E78" s="20"/>
      <c r="F78" s="20"/>
      <c r="G78" s="90">
        <f>SUM(G80:G80)</f>
        <v>18000</v>
      </c>
      <c r="H78" s="90">
        <f>SUM(H80:H80)</f>
        <v>18000</v>
      </c>
      <c r="I78" s="90"/>
      <c r="J78" s="90"/>
    </row>
    <row r="79" spans="1:12" ht="65.25" customHeight="1" x14ac:dyDescent="0.25">
      <c r="A79" s="19" t="s">
        <v>48</v>
      </c>
      <c r="B79" s="71"/>
      <c r="C79" s="17"/>
      <c r="D79" s="54" t="s">
        <v>161</v>
      </c>
      <c r="E79" s="20"/>
      <c r="F79" s="20"/>
      <c r="G79" s="90">
        <f>SUM(G80:G80)</f>
        <v>18000</v>
      </c>
      <c r="H79" s="90">
        <f>SUM(H80:H80)</f>
        <v>18000</v>
      </c>
      <c r="I79" s="90"/>
      <c r="J79" s="90"/>
    </row>
    <row r="80" spans="1:12" ht="21" customHeight="1" x14ac:dyDescent="0.25">
      <c r="A80" s="37" t="s">
        <v>53</v>
      </c>
      <c r="B80" s="58" t="s">
        <v>7</v>
      </c>
      <c r="C80" s="8" t="s">
        <v>8</v>
      </c>
      <c r="D80" s="5" t="s">
        <v>25</v>
      </c>
      <c r="E80" s="4"/>
      <c r="F80" s="12"/>
      <c r="G80" s="92">
        <f>H80</f>
        <v>18000</v>
      </c>
      <c r="H80" s="92">
        <v>18000</v>
      </c>
      <c r="I80" s="92"/>
      <c r="J80" s="92"/>
      <c r="L80" s="111"/>
    </row>
    <row r="81" spans="1:12" s="27" customFormat="1" ht="94.5" customHeight="1" x14ac:dyDescent="0.25">
      <c r="A81" s="31"/>
      <c r="B81" s="31"/>
      <c r="C81" s="31"/>
      <c r="D81" s="30"/>
      <c r="E81" s="26" t="s">
        <v>31</v>
      </c>
      <c r="F81" s="26" t="s">
        <v>144</v>
      </c>
      <c r="G81" s="91">
        <f>G83+G86</f>
        <v>1800500</v>
      </c>
      <c r="H81" s="91">
        <f>H83+H86</f>
        <v>995500</v>
      </c>
      <c r="I81" s="91">
        <f>I83+I86</f>
        <v>805000</v>
      </c>
      <c r="J81" s="91">
        <f>J83+J86</f>
        <v>805000</v>
      </c>
      <c r="K81" s="23"/>
    </row>
    <row r="82" spans="1:12" ht="18.75" x14ac:dyDescent="0.25">
      <c r="A82" s="14"/>
      <c r="B82" s="65"/>
      <c r="C82" s="14"/>
      <c r="D82" s="15"/>
      <c r="E82" s="15" t="s">
        <v>6</v>
      </c>
      <c r="F82" s="15"/>
      <c r="G82" s="92"/>
      <c r="H82" s="92"/>
      <c r="I82" s="92"/>
      <c r="J82" s="92"/>
    </row>
    <row r="83" spans="1:12" ht="40.5" customHeight="1" x14ac:dyDescent="0.25">
      <c r="A83" s="19" t="s">
        <v>37</v>
      </c>
      <c r="B83" s="71"/>
      <c r="C83" s="17"/>
      <c r="D83" s="54" t="s">
        <v>159</v>
      </c>
      <c r="E83" s="15"/>
      <c r="F83" s="15"/>
      <c r="G83" s="90">
        <f t="shared" ref="G83:J84" si="13">G84</f>
        <v>769000</v>
      </c>
      <c r="H83" s="90">
        <f t="shared" si="13"/>
        <v>709000</v>
      </c>
      <c r="I83" s="90">
        <f t="shared" si="13"/>
        <v>60000</v>
      </c>
      <c r="J83" s="90">
        <f t="shared" si="13"/>
        <v>60000</v>
      </c>
    </row>
    <row r="84" spans="1:12" ht="45.75" customHeight="1" x14ac:dyDescent="0.25">
      <c r="A84" s="19" t="s">
        <v>19</v>
      </c>
      <c r="B84" s="71"/>
      <c r="C84" s="17"/>
      <c r="D84" s="54" t="s">
        <v>159</v>
      </c>
      <c r="E84" s="20"/>
      <c r="F84" s="20"/>
      <c r="G84" s="90">
        <f t="shared" si="13"/>
        <v>769000</v>
      </c>
      <c r="H84" s="90">
        <f t="shared" si="13"/>
        <v>709000</v>
      </c>
      <c r="I84" s="90">
        <f t="shared" si="13"/>
        <v>60000</v>
      </c>
      <c r="J84" s="90">
        <f t="shared" si="13"/>
        <v>60000</v>
      </c>
    </row>
    <row r="85" spans="1:12" ht="37.5" x14ac:dyDescent="0.25">
      <c r="A85" s="56" t="s">
        <v>15</v>
      </c>
      <c r="B85" s="75" t="s">
        <v>16</v>
      </c>
      <c r="C85" s="9" t="s">
        <v>17</v>
      </c>
      <c r="D85" s="5" t="s">
        <v>40</v>
      </c>
      <c r="E85" s="15"/>
      <c r="F85" s="15"/>
      <c r="G85" s="92">
        <f>H85+I85</f>
        <v>769000</v>
      </c>
      <c r="H85" s="86">
        <v>709000</v>
      </c>
      <c r="I85" s="92">
        <v>60000</v>
      </c>
      <c r="J85" s="92">
        <v>60000</v>
      </c>
      <c r="L85" s="111"/>
    </row>
    <row r="86" spans="1:12" ht="40.5" customHeight="1" x14ac:dyDescent="0.25">
      <c r="A86" s="19" t="s">
        <v>38</v>
      </c>
      <c r="B86" s="76"/>
      <c r="C86" s="21"/>
      <c r="D86" s="46" t="s">
        <v>162</v>
      </c>
      <c r="E86" s="15"/>
      <c r="F86" s="15"/>
      <c r="G86" s="90">
        <f>G87</f>
        <v>1031500</v>
      </c>
      <c r="H86" s="90">
        <f>H87</f>
        <v>286500</v>
      </c>
      <c r="I86" s="90">
        <f t="shared" ref="I86:J86" si="14">I87</f>
        <v>745000</v>
      </c>
      <c r="J86" s="90">
        <f t="shared" si="14"/>
        <v>745000</v>
      </c>
    </row>
    <row r="87" spans="1:12" ht="22.5" customHeight="1" x14ac:dyDescent="0.25">
      <c r="A87" s="19" t="s">
        <v>39</v>
      </c>
      <c r="B87" s="76"/>
      <c r="C87" s="21"/>
      <c r="D87" s="46" t="s">
        <v>28</v>
      </c>
      <c r="E87" s="15"/>
      <c r="F87" s="15"/>
      <c r="G87" s="90">
        <f>G88+G89</f>
        <v>1031500</v>
      </c>
      <c r="H87" s="90">
        <f>H88+H89</f>
        <v>286500</v>
      </c>
      <c r="I87" s="90">
        <f>I88+I89</f>
        <v>745000</v>
      </c>
      <c r="J87" s="90">
        <f>J88+J89</f>
        <v>745000</v>
      </c>
    </row>
    <row r="88" spans="1:12" s="23" customFormat="1" ht="19.5" customHeight="1" x14ac:dyDescent="0.25">
      <c r="A88" s="62" t="s">
        <v>89</v>
      </c>
      <c r="B88" s="58" t="s">
        <v>9</v>
      </c>
      <c r="C88" s="58" t="s">
        <v>10</v>
      </c>
      <c r="D88" s="61" t="s">
        <v>29</v>
      </c>
      <c r="E88" s="15"/>
      <c r="F88" s="15"/>
      <c r="G88" s="86">
        <f>H88</f>
        <v>31500</v>
      </c>
      <c r="H88" s="86">
        <v>31500</v>
      </c>
      <c r="I88" s="86"/>
      <c r="J88" s="86"/>
    </row>
    <row r="89" spans="1:12" s="23" customFormat="1" ht="50.25" customHeight="1" x14ac:dyDescent="0.25">
      <c r="A89" s="62" t="s">
        <v>78</v>
      </c>
      <c r="B89" s="58" t="s">
        <v>79</v>
      </c>
      <c r="C89" s="58" t="s">
        <v>10</v>
      </c>
      <c r="D89" s="61" t="s">
        <v>81</v>
      </c>
      <c r="E89" s="15"/>
      <c r="F89" s="15"/>
      <c r="G89" s="86">
        <f>H89+I89</f>
        <v>1000000</v>
      </c>
      <c r="H89" s="86">
        <v>255000</v>
      </c>
      <c r="I89" s="86">
        <v>745000</v>
      </c>
      <c r="J89" s="86">
        <f>I89</f>
        <v>745000</v>
      </c>
    </row>
    <row r="90" spans="1:12" s="23" customFormat="1" ht="119.25" customHeight="1" x14ac:dyDescent="0.25">
      <c r="A90" s="31"/>
      <c r="B90" s="31"/>
      <c r="C90" s="31"/>
      <c r="D90" s="30"/>
      <c r="E90" s="26" t="s">
        <v>98</v>
      </c>
      <c r="F90" s="26" t="s">
        <v>145</v>
      </c>
      <c r="G90" s="91">
        <f>G92+G97</f>
        <v>379000</v>
      </c>
      <c r="H90" s="91">
        <f>H92+H97</f>
        <v>179000</v>
      </c>
      <c r="I90" s="91">
        <f t="shared" ref="I90:J90" si="15">I92</f>
        <v>200000</v>
      </c>
      <c r="J90" s="91">
        <f t="shared" si="15"/>
        <v>200000</v>
      </c>
    </row>
    <row r="91" spans="1:12" s="23" customFormat="1" ht="18.75" x14ac:dyDescent="0.25">
      <c r="A91" s="14"/>
      <c r="B91" s="65"/>
      <c r="C91" s="14"/>
      <c r="D91" s="15"/>
      <c r="E91" s="15" t="s">
        <v>6</v>
      </c>
      <c r="F91" s="15"/>
      <c r="G91" s="86"/>
      <c r="H91" s="86"/>
      <c r="I91" s="86"/>
      <c r="J91" s="92"/>
    </row>
    <row r="92" spans="1:12" s="23" customFormat="1" ht="45.75" customHeight="1" x14ac:dyDescent="0.25">
      <c r="A92" s="19" t="s">
        <v>37</v>
      </c>
      <c r="B92" s="65"/>
      <c r="C92" s="14"/>
      <c r="D92" s="54" t="s">
        <v>159</v>
      </c>
      <c r="E92" s="15"/>
      <c r="F92" s="15"/>
      <c r="G92" s="85">
        <f>H92+I92</f>
        <v>279000</v>
      </c>
      <c r="H92" s="85">
        <f>H93</f>
        <v>79000</v>
      </c>
      <c r="I92" s="85">
        <f>I93</f>
        <v>200000</v>
      </c>
      <c r="J92" s="90">
        <f>J93</f>
        <v>200000</v>
      </c>
    </row>
    <row r="93" spans="1:12" s="23" customFormat="1" ht="45.75" customHeight="1" x14ac:dyDescent="0.25">
      <c r="A93" s="19" t="s">
        <v>19</v>
      </c>
      <c r="B93" s="77"/>
      <c r="C93" s="22"/>
      <c r="D93" s="54" t="s">
        <v>159</v>
      </c>
      <c r="E93" s="20"/>
      <c r="F93" s="117"/>
      <c r="G93" s="90">
        <f>SUM(G94:G96)</f>
        <v>279000</v>
      </c>
      <c r="H93" s="90">
        <f>SUM(H94:H96)</f>
        <v>79000</v>
      </c>
      <c r="I93" s="90">
        <f>I96+I94</f>
        <v>200000</v>
      </c>
      <c r="J93" s="90">
        <f>J96+J94</f>
        <v>200000</v>
      </c>
    </row>
    <row r="94" spans="1:12" s="23" customFormat="1" ht="18.75" x14ac:dyDescent="0.25">
      <c r="A94" s="57" t="s">
        <v>73</v>
      </c>
      <c r="B94" s="73" t="s">
        <v>10</v>
      </c>
      <c r="C94" s="73" t="s">
        <v>74</v>
      </c>
      <c r="D94" s="59" t="s">
        <v>75</v>
      </c>
      <c r="E94" s="20"/>
      <c r="F94" s="20"/>
      <c r="G94" s="92">
        <f>H94</f>
        <v>60000</v>
      </c>
      <c r="H94" s="92">
        <v>60000</v>
      </c>
      <c r="I94" s="92"/>
      <c r="J94" s="90"/>
    </row>
    <row r="95" spans="1:12" s="23" customFormat="1" ht="18.75" x14ac:dyDescent="0.25">
      <c r="A95" s="57" t="s">
        <v>153</v>
      </c>
      <c r="B95" s="73" t="s">
        <v>154</v>
      </c>
      <c r="C95" s="73" t="s">
        <v>155</v>
      </c>
      <c r="D95" s="59" t="s">
        <v>156</v>
      </c>
      <c r="E95" s="20"/>
      <c r="F95" s="20"/>
      <c r="G95" s="92">
        <f>H95</f>
        <v>19000</v>
      </c>
      <c r="H95" s="92">
        <v>19000</v>
      </c>
      <c r="I95" s="92"/>
      <c r="J95" s="90"/>
    </row>
    <row r="96" spans="1:12" s="23" customFormat="1" ht="18.75" x14ac:dyDescent="0.3">
      <c r="A96" s="62" t="s">
        <v>82</v>
      </c>
      <c r="B96" s="73" t="s">
        <v>83</v>
      </c>
      <c r="C96" s="73" t="s">
        <v>84</v>
      </c>
      <c r="D96" s="61" t="s">
        <v>85</v>
      </c>
      <c r="E96" s="118"/>
      <c r="F96" s="118"/>
      <c r="G96" s="119">
        <f>H96+I96</f>
        <v>200000</v>
      </c>
      <c r="H96" s="118"/>
      <c r="I96" s="120">
        <v>200000</v>
      </c>
      <c r="J96" s="120">
        <v>200000</v>
      </c>
      <c r="L96" s="111"/>
    </row>
    <row r="97" spans="1:12" s="23" customFormat="1" ht="37.5" x14ac:dyDescent="0.3">
      <c r="A97" s="67" t="s">
        <v>38</v>
      </c>
      <c r="B97" s="48"/>
      <c r="C97" s="48"/>
      <c r="D97" s="46" t="s">
        <v>162</v>
      </c>
      <c r="E97" s="135"/>
      <c r="F97" s="108"/>
      <c r="G97" s="90">
        <f t="shared" ref="G97:I98" si="16">G98</f>
        <v>100000</v>
      </c>
      <c r="H97" s="90">
        <f t="shared" si="16"/>
        <v>100000</v>
      </c>
      <c r="I97" s="120">
        <f t="shared" si="16"/>
        <v>0</v>
      </c>
      <c r="J97" s="120">
        <f t="shared" ref="J97" si="17">J98</f>
        <v>0</v>
      </c>
      <c r="K97" s="120"/>
      <c r="L97" s="111"/>
    </row>
    <row r="98" spans="1:12" s="23" customFormat="1" ht="18.75" x14ac:dyDescent="0.3">
      <c r="A98" s="19" t="s">
        <v>39</v>
      </c>
      <c r="B98" s="77"/>
      <c r="C98" s="22"/>
      <c r="D98" s="46" t="s">
        <v>28</v>
      </c>
      <c r="E98" s="135"/>
      <c r="F98" s="108"/>
      <c r="G98" s="90">
        <f t="shared" si="16"/>
        <v>100000</v>
      </c>
      <c r="H98" s="90">
        <f t="shared" si="16"/>
        <v>100000</v>
      </c>
      <c r="I98" s="120">
        <f t="shared" si="16"/>
        <v>0</v>
      </c>
      <c r="J98" s="120">
        <f>J99</f>
        <v>0</v>
      </c>
      <c r="L98" s="111"/>
    </row>
    <row r="99" spans="1:12" s="23" customFormat="1" ht="18.75" x14ac:dyDescent="0.3">
      <c r="A99" s="62" t="s">
        <v>89</v>
      </c>
      <c r="B99" s="58" t="s">
        <v>9</v>
      </c>
      <c r="C99" s="58" t="s">
        <v>10</v>
      </c>
      <c r="D99" s="61" t="s">
        <v>29</v>
      </c>
      <c r="E99" s="5"/>
      <c r="F99" s="4"/>
      <c r="G99" s="92">
        <v>100000</v>
      </c>
      <c r="H99" s="92">
        <f>G99</f>
        <v>100000</v>
      </c>
      <c r="I99" s="120">
        <v>0</v>
      </c>
      <c r="J99" s="120">
        <v>0</v>
      </c>
      <c r="K99" s="111"/>
      <c r="L99" s="111"/>
    </row>
    <row r="100" spans="1:12" s="23" customFormat="1" ht="75" customHeight="1" x14ac:dyDescent="0.25">
      <c r="A100" s="31"/>
      <c r="B100" s="31"/>
      <c r="C100" s="31"/>
      <c r="D100" s="30"/>
      <c r="E100" s="26" t="s">
        <v>168</v>
      </c>
      <c r="F100" s="26" t="s">
        <v>169</v>
      </c>
      <c r="G100" s="91">
        <f>G102</f>
        <v>1210660</v>
      </c>
      <c r="H100" s="91">
        <f t="shared" ref="H100:J100" si="18">H102</f>
        <v>729660</v>
      </c>
      <c r="I100" s="91">
        <f t="shared" si="18"/>
        <v>481000</v>
      </c>
      <c r="J100" s="91">
        <f t="shared" si="18"/>
        <v>481000</v>
      </c>
    </row>
    <row r="101" spans="1:12" s="23" customFormat="1" ht="18.75" x14ac:dyDescent="0.25">
      <c r="A101" s="14"/>
      <c r="B101" s="65"/>
      <c r="C101" s="14"/>
      <c r="D101" s="15"/>
      <c r="E101" s="15" t="s">
        <v>6</v>
      </c>
      <c r="F101" s="15"/>
      <c r="G101" s="86"/>
      <c r="H101" s="86"/>
      <c r="I101" s="86"/>
      <c r="J101" s="92"/>
    </row>
    <row r="102" spans="1:12" s="23" customFormat="1" ht="45.75" customHeight="1" x14ac:dyDescent="0.25">
      <c r="A102" s="19" t="s">
        <v>37</v>
      </c>
      <c r="B102" s="65"/>
      <c r="C102" s="14"/>
      <c r="D102" s="54" t="s">
        <v>159</v>
      </c>
      <c r="E102" s="15"/>
      <c r="F102" s="15"/>
      <c r="G102" s="85">
        <f>H102+I102</f>
        <v>1210660</v>
      </c>
      <c r="H102" s="85">
        <f>H103</f>
        <v>729660</v>
      </c>
      <c r="I102" s="85">
        <f>I103</f>
        <v>481000</v>
      </c>
      <c r="J102" s="90">
        <f>J103</f>
        <v>481000</v>
      </c>
    </row>
    <row r="103" spans="1:12" s="23" customFormat="1" ht="45.75" customHeight="1" x14ac:dyDescent="0.25">
      <c r="A103" s="19" t="s">
        <v>19</v>
      </c>
      <c r="B103" s="77"/>
      <c r="C103" s="22"/>
      <c r="D103" s="54" t="s">
        <v>159</v>
      </c>
      <c r="E103" s="20"/>
      <c r="F103" s="117"/>
      <c r="G103" s="90">
        <f>G104+G105</f>
        <v>1210660</v>
      </c>
      <c r="H103" s="90">
        <f>SUM(H104:H105)</f>
        <v>729660</v>
      </c>
      <c r="I103" s="90">
        <f>I104</f>
        <v>481000</v>
      </c>
      <c r="J103" s="90">
        <f>J104</f>
        <v>481000</v>
      </c>
    </row>
    <row r="104" spans="1:12" s="23" customFormat="1" ht="75" x14ac:dyDescent="0.25">
      <c r="A104" s="57" t="s">
        <v>176</v>
      </c>
      <c r="B104" s="73" t="s">
        <v>165</v>
      </c>
      <c r="C104" s="73" t="s">
        <v>166</v>
      </c>
      <c r="D104" s="59" t="s">
        <v>167</v>
      </c>
      <c r="E104" s="20"/>
      <c r="F104" s="20"/>
      <c r="G104" s="92">
        <f>H104+I104</f>
        <v>1175660</v>
      </c>
      <c r="H104" s="92">
        <v>694660</v>
      </c>
      <c r="I104" s="92">
        <v>481000</v>
      </c>
      <c r="J104" s="92">
        <f>I104</f>
        <v>481000</v>
      </c>
    </row>
    <row r="105" spans="1:12" s="23" customFormat="1" ht="37.5" x14ac:dyDescent="0.25">
      <c r="A105" s="57" t="s">
        <v>177</v>
      </c>
      <c r="B105" s="73" t="s">
        <v>178</v>
      </c>
      <c r="C105" s="73" t="s">
        <v>166</v>
      </c>
      <c r="D105" s="59" t="s">
        <v>179</v>
      </c>
      <c r="E105" s="20"/>
      <c r="F105" s="20"/>
      <c r="G105" s="92">
        <f>H105</f>
        <v>35000</v>
      </c>
      <c r="H105" s="92">
        <v>35000</v>
      </c>
      <c r="I105" s="92"/>
      <c r="J105" s="92"/>
    </row>
    <row r="106" spans="1:12" s="23" customFormat="1" ht="93.75" x14ac:dyDescent="0.25">
      <c r="A106" s="41"/>
      <c r="B106" s="41"/>
      <c r="C106" s="41"/>
      <c r="D106" s="42"/>
      <c r="E106" s="43" t="s">
        <v>123</v>
      </c>
      <c r="F106" s="26" t="s">
        <v>146</v>
      </c>
      <c r="G106" s="112">
        <f>G108</f>
        <v>1932000</v>
      </c>
      <c r="H106" s="112"/>
      <c r="I106" s="112">
        <f t="shared" ref="I106:J106" si="19">I108</f>
        <v>1932000</v>
      </c>
      <c r="J106" s="112">
        <f t="shared" si="19"/>
        <v>1932000</v>
      </c>
      <c r="L106" s="111"/>
    </row>
    <row r="107" spans="1:12" s="23" customFormat="1" ht="18.75" x14ac:dyDescent="0.25">
      <c r="A107" s="14"/>
      <c r="B107" s="65"/>
      <c r="C107" s="14"/>
      <c r="D107" s="15"/>
      <c r="E107" s="15" t="s">
        <v>6</v>
      </c>
      <c r="F107" s="15"/>
      <c r="G107" s="92"/>
      <c r="H107" s="92"/>
      <c r="I107" s="92"/>
      <c r="J107" s="92"/>
      <c r="L107" s="111"/>
    </row>
    <row r="108" spans="1:12" s="23" customFormat="1" ht="47.25" customHeight="1" x14ac:dyDescent="0.25">
      <c r="A108" s="67" t="s">
        <v>37</v>
      </c>
      <c r="B108" s="48"/>
      <c r="C108" s="48"/>
      <c r="D108" s="131" t="s">
        <v>159</v>
      </c>
      <c r="E108" s="49"/>
      <c r="F108" s="38"/>
      <c r="G108" s="94">
        <f>SUM(G110:G110)</f>
        <v>1932000</v>
      </c>
      <c r="H108" s="94"/>
      <c r="I108" s="95">
        <f t="shared" ref="I108:J108" si="20">SUM(I110:I110)</f>
        <v>1932000</v>
      </c>
      <c r="J108" s="94">
        <f t="shared" si="20"/>
        <v>1932000</v>
      </c>
      <c r="L108" s="111"/>
    </row>
    <row r="109" spans="1:12" s="23" customFormat="1" ht="44.25" customHeight="1" x14ac:dyDescent="0.25">
      <c r="A109" s="19" t="s">
        <v>19</v>
      </c>
      <c r="B109" s="77"/>
      <c r="C109" s="22"/>
      <c r="D109" s="132" t="s">
        <v>159</v>
      </c>
      <c r="E109" s="20"/>
      <c r="F109" s="20"/>
      <c r="G109" s="85">
        <f>SUM(G110:G110)</f>
        <v>1932000</v>
      </c>
      <c r="H109" s="85"/>
      <c r="I109" s="90">
        <f t="shared" ref="I109:J109" si="21">SUM(I110:I110)</f>
        <v>1932000</v>
      </c>
      <c r="J109" s="85">
        <f t="shared" si="21"/>
        <v>1932000</v>
      </c>
      <c r="L109" s="111"/>
    </row>
    <row r="110" spans="1:12" s="23" customFormat="1" ht="18.75" x14ac:dyDescent="0.25">
      <c r="A110" s="62" t="s">
        <v>82</v>
      </c>
      <c r="B110" s="58" t="s">
        <v>83</v>
      </c>
      <c r="C110" s="58" t="s">
        <v>84</v>
      </c>
      <c r="D110" s="122" t="s">
        <v>85</v>
      </c>
      <c r="E110" s="51"/>
      <c r="F110" s="51"/>
      <c r="G110" s="92">
        <f>SUM(H110:I110)</f>
        <v>1932000</v>
      </c>
      <c r="H110" s="92"/>
      <c r="I110" s="92">
        <v>1932000</v>
      </c>
      <c r="J110" s="92">
        <f>I110</f>
        <v>1932000</v>
      </c>
      <c r="L110" s="111"/>
    </row>
    <row r="111" spans="1:12" s="27" customFormat="1" ht="97.5" customHeight="1" x14ac:dyDescent="0.25">
      <c r="A111" s="31"/>
      <c r="B111" s="31"/>
      <c r="C111" s="31"/>
      <c r="D111" s="30"/>
      <c r="E111" s="26" t="s">
        <v>30</v>
      </c>
      <c r="F111" s="26" t="s">
        <v>147</v>
      </c>
      <c r="G111" s="91">
        <f>G113</f>
        <v>6309900</v>
      </c>
      <c r="H111" s="91"/>
      <c r="I111" s="91">
        <f t="shared" ref="I111" si="22">I113</f>
        <v>6309900</v>
      </c>
      <c r="J111" s="87"/>
      <c r="K111" s="23"/>
    </row>
    <row r="112" spans="1:12" ht="18.75" x14ac:dyDescent="0.25">
      <c r="A112" s="14"/>
      <c r="B112" s="65"/>
      <c r="C112" s="14"/>
      <c r="D112" s="15"/>
      <c r="E112" s="15" t="s">
        <v>6</v>
      </c>
      <c r="F112" s="15"/>
      <c r="G112" s="86"/>
      <c r="H112" s="86"/>
      <c r="I112" s="86"/>
      <c r="J112" s="92"/>
    </row>
    <row r="113" spans="1:12" ht="42.75" customHeight="1" x14ac:dyDescent="0.25">
      <c r="A113" s="19" t="s">
        <v>37</v>
      </c>
      <c r="B113" s="65"/>
      <c r="C113" s="14"/>
      <c r="D113" s="54" t="s">
        <v>159</v>
      </c>
      <c r="E113" s="15"/>
      <c r="F113" s="15"/>
      <c r="G113" s="90">
        <f>H113+I113</f>
        <v>6309900</v>
      </c>
      <c r="H113" s="90"/>
      <c r="I113" s="90">
        <f>I114</f>
        <v>6309900</v>
      </c>
      <c r="J113" s="92"/>
    </row>
    <row r="114" spans="1:12" ht="45" customHeight="1" x14ac:dyDescent="0.25">
      <c r="A114" s="19" t="s">
        <v>19</v>
      </c>
      <c r="B114" s="77"/>
      <c r="C114" s="22"/>
      <c r="D114" s="54" t="s">
        <v>159</v>
      </c>
      <c r="E114" s="20"/>
      <c r="F114" s="20"/>
      <c r="G114" s="90">
        <f>H114+I114</f>
        <v>6309900</v>
      </c>
      <c r="H114" s="90"/>
      <c r="I114" s="90">
        <f>I115</f>
        <v>6309900</v>
      </c>
      <c r="J114" s="90"/>
    </row>
    <row r="115" spans="1:12" s="23" customFormat="1" ht="18.75" x14ac:dyDescent="0.25">
      <c r="A115" s="64" t="s">
        <v>20</v>
      </c>
      <c r="B115" s="65">
        <v>8340</v>
      </c>
      <c r="C115" s="66" t="s">
        <v>21</v>
      </c>
      <c r="D115" s="51" t="s">
        <v>22</v>
      </c>
      <c r="E115" s="15"/>
      <c r="F115" s="15"/>
      <c r="G115" s="92">
        <f>I115</f>
        <v>6309900</v>
      </c>
      <c r="H115" s="92"/>
      <c r="I115" s="92">
        <v>6309900</v>
      </c>
      <c r="J115" s="92"/>
      <c r="L115" s="111"/>
    </row>
    <row r="116" spans="1:12" ht="87.75" customHeight="1" x14ac:dyDescent="0.25">
      <c r="A116" s="41"/>
      <c r="B116" s="41"/>
      <c r="C116" s="41"/>
      <c r="D116" s="42"/>
      <c r="E116" s="43" t="s">
        <v>99</v>
      </c>
      <c r="F116" s="26" t="s">
        <v>148</v>
      </c>
      <c r="G116" s="112">
        <f>G118</f>
        <v>1871336</v>
      </c>
      <c r="H116" s="112">
        <f t="shared" ref="H116:J116" si="23">H118</f>
        <v>80000</v>
      </c>
      <c r="I116" s="112">
        <f t="shared" si="23"/>
        <v>1791336</v>
      </c>
      <c r="J116" s="112">
        <f t="shared" si="23"/>
        <v>1791336</v>
      </c>
    </row>
    <row r="117" spans="1:12" ht="18.75" x14ac:dyDescent="0.25">
      <c r="A117" s="14"/>
      <c r="B117" s="65"/>
      <c r="C117" s="14"/>
      <c r="D117" s="15"/>
      <c r="E117" s="15" t="s">
        <v>6</v>
      </c>
      <c r="F117" s="15"/>
      <c r="G117" s="92"/>
      <c r="H117" s="92"/>
      <c r="I117" s="92"/>
      <c r="J117" s="92"/>
    </row>
    <row r="118" spans="1:12" s="23" customFormat="1" ht="44.25" customHeight="1" x14ac:dyDescent="0.25">
      <c r="A118" s="67" t="s">
        <v>37</v>
      </c>
      <c r="B118" s="48"/>
      <c r="C118" s="48"/>
      <c r="D118" s="131" t="s">
        <v>159</v>
      </c>
      <c r="E118" s="49"/>
      <c r="F118" s="38"/>
      <c r="G118" s="94">
        <f>SUM(G120:G120)</f>
        <v>1871336</v>
      </c>
      <c r="H118" s="94">
        <f>SUM(H120:H120)</f>
        <v>80000</v>
      </c>
      <c r="I118" s="94">
        <f>I119</f>
        <v>1791336</v>
      </c>
      <c r="J118" s="94">
        <f>J120</f>
        <v>1791336</v>
      </c>
    </row>
    <row r="119" spans="1:12" s="35" customFormat="1" ht="42.75" customHeight="1" x14ac:dyDescent="0.25">
      <c r="A119" s="19" t="s">
        <v>19</v>
      </c>
      <c r="B119" s="77"/>
      <c r="C119" s="22"/>
      <c r="D119" s="132" t="s">
        <v>159</v>
      </c>
      <c r="E119" s="20"/>
      <c r="F119" s="20"/>
      <c r="G119" s="85">
        <f>SUM(G120:G120)</f>
        <v>1871336</v>
      </c>
      <c r="H119" s="85">
        <f>SUM(H120:H120)</f>
        <v>80000</v>
      </c>
      <c r="I119" s="85">
        <f>I120</f>
        <v>1791336</v>
      </c>
      <c r="J119" s="85">
        <f>J120</f>
        <v>1791336</v>
      </c>
      <c r="K119" s="36"/>
    </row>
    <row r="120" spans="1:12" s="23" customFormat="1" ht="76.900000000000006" customHeight="1" x14ac:dyDescent="0.25">
      <c r="A120" s="62" t="s">
        <v>50</v>
      </c>
      <c r="B120" s="58" t="s">
        <v>51</v>
      </c>
      <c r="C120" s="58" t="s">
        <v>36</v>
      </c>
      <c r="D120" s="61" t="s">
        <v>52</v>
      </c>
      <c r="E120" s="15"/>
      <c r="F120" s="15"/>
      <c r="G120" s="92">
        <f>SUM(H120:I120)</f>
        <v>1871336</v>
      </c>
      <c r="H120" s="92">
        <v>80000</v>
      </c>
      <c r="I120" s="92">
        <v>1791336</v>
      </c>
      <c r="J120" s="92">
        <f>I120</f>
        <v>1791336</v>
      </c>
      <c r="L120" s="111"/>
    </row>
    <row r="121" spans="1:12" s="23" customFormat="1" ht="59.25" customHeight="1" x14ac:dyDescent="0.25">
      <c r="A121" s="41"/>
      <c r="B121" s="41"/>
      <c r="C121" s="41"/>
      <c r="D121" s="42"/>
      <c r="E121" s="43" t="s">
        <v>109</v>
      </c>
      <c r="F121" s="114" t="s">
        <v>133</v>
      </c>
      <c r="G121" s="112">
        <f>G123</f>
        <v>1186911</v>
      </c>
      <c r="H121" s="112">
        <f>H123</f>
        <v>1186911</v>
      </c>
      <c r="I121" s="93">
        <v>0</v>
      </c>
      <c r="J121" s="93">
        <v>0</v>
      </c>
      <c r="L121" s="111"/>
    </row>
    <row r="122" spans="1:12" s="23" customFormat="1" ht="24.75" customHeight="1" x14ac:dyDescent="0.25">
      <c r="A122" s="14"/>
      <c r="B122" s="65"/>
      <c r="C122" s="14"/>
      <c r="D122" s="15"/>
      <c r="E122" s="15" t="s">
        <v>6</v>
      </c>
      <c r="F122" s="51"/>
      <c r="G122" s="92"/>
      <c r="H122" s="92"/>
      <c r="I122" s="86"/>
      <c r="J122" s="92"/>
      <c r="L122" s="111"/>
    </row>
    <row r="123" spans="1:12" s="23" customFormat="1" ht="44.25" customHeight="1" x14ac:dyDescent="0.25">
      <c r="A123" s="67" t="s">
        <v>37</v>
      </c>
      <c r="B123" s="48"/>
      <c r="C123" s="48"/>
      <c r="D123" s="131" t="s">
        <v>159</v>
      </c>
      <c r="E123" s="49"/>
      <c r="F123" s="15"/>
      <c r="G123" s="90">
        <f>G124</f>
        <v>1186911</v>
      </c>
      <c r="H123" s="90">
        <f>H124</f>
        <v>1186911</v>
      </c>
      <c r="I123" s="86">
        <v>0</v>
      </c>
      <c r="J123" s="92">
        <v>0</v>
      </c>
      <c r="L123" s="111"/>
    </row>
    <row r="124" spans="1:12" s="23" customFormat="1" ht="44.25" customHeight="1" x14ac:dyDescent="0.25">
      <c r="A124" s="19" t="s">
        <v>19</v>
      </c>
      <c r="B124" s="77"/>
      <c r="C124" s="22"/>
      <c r="D124" s="132" t="s">
        <v>159</v>
      </c>
      <c r="E124" s="20"/>
      <c r="F124" s="15"/>
      <c r="G124" s="90">
        <f>H124</f>
        <v>1186911</v>
      </c>
      <c r="H124" s="90">
        <f>H125</f>
        <v>1186911</v>
      </c>
      <c r="I124" s="86">
        <v>0</v>
      </c>
      <c r="J124" s="92">
        <v>0</v>
      </c>
      <c r="L124" s="111"/>
    </row>
    <row r="125" spans="1:12" s="23" customFormat="1" ht="24.75" customHeight="1" x14ac:dyDescent="0.25">
      <c r="A125" s="62" t="s">
        <v>110</v>
      </c>
      <c r="B125" s="58" t="s">
        <v>111</v>
      </c>
      <c r="C125" s="58" t="s">
        <v>112</v>
      </c>
      <c r="D125" s="61" t="s">
        <v>113</v>
      </c>
      <c r="E125" s="51"/>
      <c r="F125" s="15"/>
      <c r="G125" s="92">
        <f>H125</f>
        <v>1186911</v>
      </c>
      <c r="H125" s="92">
        <v>1186911</v>
      </c>
      <c r="I125" s="86">
        <v>0</v>
      </c>
      <c r="J125" s="92">
        <v>0</v>
      </c>
      <c r="K125" s="111"/>
      <c r="L125" s="111"/>
    </row>
    <row r="126" spans="1:12" s="23" customFormat="1" ht="179.25" customHeight="1" x14ac:dyDescent="0.25">
      <c r="A126" s="41"/>
      <c r="B126" s="41"/>
      <c r="C126" s="41"/>
      <c r="D126" s="42"/>
      <c r="E126" s="43" t="s">
        <v>186</v>
      </c>
      <c r="F126" s="114" t="s">
        <v>187</v>
      </c>
      <c r="G126" s="112">
        <f>G128</f>
        <v>10825598</v>
      </c>
      <c r="H126" s="112">
        <f>H128</f>
        <v>10328598</v>
      </c>
      <c r="I126" s="112">
        <f>I128</f>
        <v>497000</v>
      </c>
      <c r="J126" s="112">
        <f>J128</f>
        <v>497000</v>
      </c>
      <c r="L126" s="111"/>
    </row>
    <row r="127" spans="1:12" s="23" customFormat="1" ht="24.75" customHeight="1" x14ac:dyDescent="0.25">
      <c r="A127" s="14"/>
      <c r="B127" s="65"/>
      <c r="C127" s="14"/>
      <c r="D127" s="15"/>
      <c r="E127" s="15" t="s">
        <v>6</v>
      </c>
      <c r="F127" s="51"/>
      <c r="G127" s="92"/>
      <c r="H127" s="92"/>
      <c r="I127" s="86"/>
      <c r="J127" s="92"/>
      <c r="L127" s="111"/>
    </row>
    <row r="128" spans="1:12" s="23" customFormat="1" ht="43.5" customHeight="1" x14ac:dyDescent="0.25">
      <c r="A128" s="67" t="s">
        <v>37</v>
      </c>
      <c r="B128" s="48"/>
      <c r="C128" s="48"/>
      <c r="D128" s="131" t="s">
        <v>159</v>
      </c>
      <c r="E128" s="49"/>
      <c r="F128" s="15"/>
      <c r="G128" s="90">
        <f>H128+I128</f>
        <v>10825598</v>
      </c>
      <c r="H128" s="90">
        <f t="shared" ref="H128:J129" si="24">H129</f>
        <v>10328598</v>
      </c>
      <c r="I128" s="86">
        <f t="shared" si="24"/>
        <v>497000</v>
      </c>
      <c r="J128" s="92">
        <f t="shared" si="24"/>
        <v>497000</v>
      </c>
      <c r="L128" s="111"/>
    </row>
    <row r="129" spans="1:12" s="23" customFormat="1" ht="48.75" customHeight="1" x14ac:dyDescent="0.25">
      <c r="A129" s="19" t="s">
        <v>19</v>
      </c>
      <c r="B129" s="77"/>
      <c r="C129" s="22"/>
      <c r="D129" s="132" t="s">
        <v>159</v>
      </c>
      <c r="E129" s="20"/>
      <c r="F129" s="15"/>
      <c r="G129" s="90">
        <f>H129+I129</f>
        <v>10825598</v>
      </c>
      <c r="H129" s="90">
        <f t="shared" si="24"/>
        <v>10328598</v>
      </c>
      <c r="I129" s="86">
        <f t="shared" si="24"/>
        <v>497000</v>
      </c>
      <c r="J129" s="92">
        <f t="shared" si="24"/>
        <v>497000</v>
      </c>
      <c r="L129" s="111"/>
    </row>
    <row r="130" spans="1:12" s="23" customFormat="1" ht="24.75" customHeight="1" x14ac:dyDescent="0.25">
      <c r="A130" s="62" t="s">
        <v>110</v>
      </c>
      <c r="B130" s="58" t="s">
        <v>111</v>
      </c>
      <c r="C130" s="58" t="s">
        <v>112</v>
      </c>
      <c r="D130" s="61" t="s">
        <v>113</v>
      </c>
      <c r="E130" s="51"/>
      <c r="F130" s="15"/>
      <c r="G130" s="92">
        <f>H130+I130</f>
        <v>10825598</v>
      </c>
      <c r="H130" s="92">
        <v>10328598</v>
      </c>
      <c r="I130" s="86">
        <v>497000</v>
      </c>
      <c r="J130" s="92">
        <f>I130</f>
        <v>497000</v>
      </c>
      <c r="L130" s="111"/>
    </row>
    <row r="131" spans="1:12" ht="81" customHeight="1" x14ac:dyDescent="0.25">
      <c r="A131" s="45"/>
      <c r="B131" s="33"/>
      <c r="C131" s="33"/>
      <c r="D131" s="44"/>
      <c r="E131" s="43" t="s">
        <v>163</v>
      </c>
      <c r="F131" s="26" t="s">
        <v>164</v>
      </c>
      <c r="G131" s="91">
        <f>G133</f>
        <v>3575900</v>
      </c>
      <c r="H131" s="91">
        <f>H133</f>
        <v>1211000</v>
      </c>
      <c r="I131" s="91">
        <f>I133</f>
        <v>2364900</v>
      </c>
      <c r="J131" s="91">
        <f>J133</f>
        <v>2364900</v>
      </c>
    </row>
    <row r="132" spans="1:12" ht="17.25" customHeight="1" x14ac:dyDescent="0.25">
      <c r="A132" s="62"/>
      <c r="B132" s="58"/>
      <c r="C132" s="58"/>
      <c r="D132" s="61"/>
      <c r="E132" s="15" t="s">
        <v>6</v>
      </c>
      <c r="F132" s="4"/>
      <c r="G132" s="92"/>
      <c r="H132" s="92"/>
      <c r="I132" s="86"/>
      <c r="J132" s="86"/>
    </row>
    <row r="133" spans="1:12" ht="39" customHeight="1" x14ac:dyDescent="0.25">
      <c r="A133" s="67" t="s">
        <v>38</v>
      </c>
      <c r="B133" s="48"/>
      <c r="C133" s="48"/>
      <c r="D133" s="46" t="s">
        <v>162</v>
      </c>
      <c r="E133" s="5"/>
      <c r="F133" s="4"/>
      <c r="G133" s="90">
        <f>G134</f>
        <v>3575900</v>
      </c>
      <c r="H133" s="90">
        <f>H134</f>
        <v>1211000</v>
      </c>
      <c r="I133" s="85">
        <f>I134</f>
        <v>2364900</v>
      </c>
      <c r="J133" s="85">
        <f>J134</f>
        <v>2364900</v>
      </c>
    </row>
    <row r="134" spans="1:12" ht="21.75" customHeight="1" x14ac:dyDescent="0.25">
      <c r="A134" s="19" t="s">
        <v>39</v>
      </c>
      <c r="B134" s="77"/>
      <c r="C134" s="22"/>
      <c r="D134" s="46" t="s">
        <v>28</v>
      </c>
      <c r="E134" s="5"/>
      <c r="F134" s="4"/>
      <c r="G134" s="90">
        <f>G135+G136</f>
        <v>3575900</v>
      </c>
      <c r="H134" s="90">
        <f t="shared" ref="H134:J134" si="25">H135+H136</f>
        <v>1211000</v>
      </c>
      <c r="I134" s="90">
        <f t="shared" si="25"/>
        <v>2364900</v>
      </c>
      <c r="J134" s="90">
        <f t="shared" si="25"/>
        <v>2364900</v>
      </c>
    </row>
    <row r="135" spans="1:12" ht="20.25" customHeight="1" x14ac:dyDescent="0.25">
      <c r="A135" s="62" t="s">
        <v>89</v>
      </c>
      <c r="B135" s="58" t="s">
        <v>9</v>
      </c>
      <c r="C135" s="58" t="s">
        <v>10</v>
      </c>
      <c r="D135" s="5" t="s">
        <v>29</v>
      </c>
      <c r="E135" s="5"/>
      <c r="F135" s="4"/>
      <c r="G135" s="86">
        <f>H135+I135</f>
        <v>2261500</v>
      </c>
      <c r="H135" s="86">
        <v>904600</v>
      </c>
      <c r="I135" s="86">
        <v>1356900</v>
      </c>
      <c r="J135" s="86">
        <f>I135</f>
        <v>1356900</v>
      </c>
      <c r="L135" s="111"/>
    </row>
    <row r="136" spans="1:12" ht="42" customHeight="1" x14ac:dyDescent="0.25">
      <c r="A136" s="62" t="s">
        <v>78</v>
      </c>
      <c r="B136" s="58" t="s">
        <v>79</v>
      </c>
      <c r="C136" s="58" t="s">
        <v>80</v>
      </c>
      <c r="D136" s="61" t="s">
        <v>81</v>
      </c>
      <c r="E136" s="5"/>
      <c r="F136" s="4"/>
      <c r="G136" s="86">
        <f>H136+I136</f>
        <v>1314400</v>
      </c>
      <c r="H136" s="86">
        <v>306400</v>
      </c>
      <c r="I136" s="86">
        <v>1008000</v>
      </c>
      <c r="J136" s="86">
        <f>I136</f>
        <v>1008000</v>
      </c>
      <c r="L136" s="111"/>
    </row>
    <row r="137" spans="1:12" ht="62.25" customHeight="1" x14ac:dyDescent="0.25">
      <c r="A137" s="39"/>
      <c r="B137" s="39"/>
      <c r="C137" s="39"/>
      <c r="D137" s="34"/>
      <c r="E137" s="40" t="s">
        <v>67</v>
      </c>
      <c r="F137" s="26" t="s">
        <v>149</v>
      </c>
      <c r="G137" s="91">
        <f>G139</f>
        <v>270000</v>
      </c>
      <c r="H137" s="91">
        <f>H139</f>
        <v>270000</v>
      </c>
      <c r="I137" s="87"/>
      <c r="J137" s="87"/>
    </row>
    <row r="138" spans="1:12" ht="17.25" customHeight="1" x14ac:dyDescent="0.25">
      <c r="A138" s="7"/>
      <c r="B138" s="73"/>
      <c r="C138" s="7"/>
      <c r="D138" s="5"/>
      <c r="E138" s="5" t="s">
        <v>6</v>
      </c>
      <c r="F138" s="4"/>
      <c r="G138" s="92"/>
      <c r="H138" s="92"/>
      <c r="I138" s="92"/>
      <c r="J138" s="92"/>
    </row>
    <row r="139" spans="1:12" ht="60.75" customHeight="1" x14ac:dyDescent="0.25">
      <c r="A139" s="47" t="s">
        <v>45</v>
      </c>
      <c r="B139" s="73"/>
      <c r="C139" s="7"/>
      <c r="D139" s="69" t="s">
        <v>160</v>
      </c>
      <c r="E139" s="5"/>
      <c r="F139" s="4"/>
      <c r="G139" s="90">
        <f>G140</f>
        <v>270000</v>
      </c>
      <c r="H139" s="90">
        <f>H140</f>
        <v>270000</v>
      </c>
      <c r="I139" s="92"/>
      <c r="J139" s="92"/>
    </row>
    <row r="140" spans="1:12" ht="63" customHeight="1" x14ac:dyDescent="0.25">
      <c r="A140" s="47" t="s">
        <v>46</v>
      </c>
      <c r="B140" s="73"/>
      <c r="C140" s="7"/>
      <c r="D140" s="69" t="s">
        <v>160</v>
      </c>
      <c r="E140" s="5"/>
      <c r="F140" s="4"/>
      <c r="G140" s="90">
        <f>G141</f>
        <v>270000</v>
      </c>
      <c r="H140" s="90">
        <f>H141</f>
        <v>270000</v>
      </c>
      <c r="I140" s="92"/>
      <c r="J140" s="92"/>
    </row>
    <row r="141" spans="1:12" ht="23.25" customHeight="1" x14ac:dyDescent="0.25">
      <c r="A141" s="37" t="s">
        <v>68</v>
      </c>
      <c r="B141" s="73" t="s">
        <v>69</v>
      </c>
      <c r="C141" s="7" t="s">
        <v>70</v>
      </c>
      <c r="D141" s="5" t="s">
        <v>71</v>
      </c>
      <c r="E141" s="5"/>
      <c r="F141" s="4"/>
      <c r="G141" s="92">
        <f>H141</f>
        <v>270000</v>
      </c>
      <c r="H141" s="92">
        <v>270000</v>
      </c>
      <c r="I141" s="92"/>
      <c r="J141" s="92"/>
      <c r="L141" s="111"/>
    </row>
    <row r="142" spans="1:12" s="23" customFormat="1" ht="77.25" customHeight="1" x14ac:dyDescent="0.25">
      <c r="A142" s="41"/>
      <c r="B142" s="41"/>
      <c r="C142" s="41"/>
      <c r="D142" s="42"/>
      <c r="E142" s="43" t="s">
        <v>129</v>
      </c>
      <c r="F142" s="26" t="s">
        <v>132</v>
      </c>
      <c r="G142" s="112">
        <f>G144</f>
        <v>23083979.32</v>
      </c>
      <c r="H142" s="112">
        <f t="shared" ref="H142:J142" si="26">H144</f>
        <v>0</v>
      </c>
      <c r="I142" s="112">
        <f t="shared" si="26"/>
        <v>23083979.32</v>
      </c>
      <c r="J142" s="112">
        <f t="shared" si="26"/>
        <v>23083979.32</v>
      </c>
    </row>
    <row r="143" spans="1:12" s="23" customFormat="1" ht="20.25" customHeight="1" x14ac:dyDescent="0.25">
      <c r="A143" s="14"/>
      <c r="B143" s="65"/>
      <c r="C143" s="14"/>
      <c r="D143" s="15"/>
      <c r="E143" s="15" t="s">
        <v>6</v>
      </c>
      <c r="F143" s="51"/>
      <c r="G143" s="92"/>
      <c r="H143" s="92"/>
      <c r="I143" s="92"/>
      <c r="J143" s="92"/>
    </row>
    <row r="144" spans="1:12" ht="62.25" customHeight="1" x14ac:dyDescent="0.25">
      <c r="A144" s="47" t="s">
        <v>45</v>
      </c>
      <c r="B144" s="73"/>
      <c r="C144" s="7"/>
      <c r="D144" s="69" t="s">
        <v>160</v>
      </c>
      <c r="E144" s="5"/>
      <c r="F144" s="4"/>
      <c r="G144" s="90">
        <f>H144+I144</f>
        <v>23083979.32</v>
      </c>
      <c r="H144" s="90">
        <f t="shared" ref="H144:J145" si="27">H145</f>
        <v>0</v>
      </c>
      <c r="I144" s="90">
        <f t="shared" si="27"/>
        <v>23083979.32</v>
      </c>
      <c r="J144" s="90">
        <f t="shared" si="27"/>
        <v>23083979.32</v>
      </c>
    </row>
    <row r="145" spans="1:12" ht="62.25" customHeight="1" x14ac:dyDescent="0.25">
      <c r="A145" s="47" t="s">
        <v>46</v>
      </c>
      <c r="B145" s="73"/>
      <c r="C145" s="7"/>
      <c r="D145" s="69" t="s">
        <v>160</v>
      </c>
      <c r="E145" s="5"/>
      <c r="F145" s="4"/>
      <c r="G145" s="90">
        <f t="shared" ref="G145:G146" si="28">H145+I145</f>
        <v>23083979.32</v>
      </c>
      <c r="H145" s="90">
        <f t="shared" si="27"/>
        <v>0</v>
      </c>
      <c r="I145" s="90">
        <f t="shared" si="27"/>
        <v>23083979.32</v>
      </c>
      <c r="J145" s="90">
        <f t="shared" si="27"/>
        <v>23083979.32</v>
      </c>
    </row>
    <row r="146" spans="1:12" ht="24" customHeight="1" x14ac:dyDescent="0.25">
      <c r="A146" s="37" t="s">
        <v>157</v>
      </c>
      <c r="B146" s="73" t="s">
        <v>158</v>
      </c>
      <c r="C146" s="7" t="s">
        <v>70</v>
      </c>
      <c r="D146" s="5" t="s">
        <v>101</v>
      </c>
      <c r="E146" s="5"/>
      <c r="F146" s="4"/>
      <c r="G146" s="92">
        <f t="shared" si="28"/>
        <v>23083979.32</v>
      </c>
      <c r="H146" s="92"/>
      <c r="I146" s="92">
        <v>23083979.32</v>
      </c>
      <c r="J146" s="92">
        <f>I146</f>
        <v>23083979.32</v>
      </c>
      <c r="L146" s="111"/>
    </row>
    <row r="147" spans="1:12" ht="68.25" customHeight="1" x14ac:dyDescent="0.25">
      <c r="A147" s="39"/>
      <c r="B147" s="39"/>
      <c r="C147" s="39"/>
      <c r="D147" s="34"/>
      <c r="E147" s="123" t="s">
        <v>130</v>
      </c>
      <c r="F147" s="26" t="s">
        <v>131</v>
      </c>
      <c r="G147" s="91">
        <f>G149</f>
        <v>87242500</v>
      </c>
      <c r="H147" s="91">
        <f t="shared" ref="H147:J147" si="29">H149</f>
        <v>59818500</v>
      </c>
      <c r="I147" s="91">
        <f t="shared" si="29"/>
        <v>27424000</v>
      </c>
      <c r="J147" s="91">
        <f t="shared" si="29"/>
        <v>27424000</v>
      </c>
    </row>
    <row r="148" spans="1:12" s="23" customFormat="1" ht="18.75" x14ac:dyDescent="0.25">
      <c r="A148" s="14"/>
      <c r="B148" s="65"/>
      <c r="C148" s="14"/>
      <c r="D148" s="15"/>
      <c r="E148" s="15" t="s">
        <v>6</v>
      </c>
      <c r="F148" s="15"/>
      <c r="G148" s="92"/>
      <c r="H148" s="92"/>
      <c r="I148" s="92"/>
      <c r="J148" s="92"/>
    </row>
    <row r="149" spans="1:12" s="23" customFormat="1" ht="37.5" x14ac:dyDescent="0.25">
      <c r="A149" s="67" t="s">
        <v>38</v>
      </c>
      <c r="B149" s="48"/>
      <c r="C149" s="48"/>
      <c r="D149" s="46" t="s">
        <v>162</v>
      </c>
      <c r="E149" s="49"/>
      <c r="F149" s="108"/>
      <c r="G149" s="94">
        <f>H149+I149</f>
        <v>87242500</v>
      </c>
      <c r="H149" s="94">
        <f>H150</f>
        <v>59818500</v>
      </c>
      <c r="I149" s="94">
        <f>I150</f>
        <v>27424000</v>
      </c>
      <c r="J149" s="94">
        <f>J150</f>
        <v>27424000</v>
      </c>
    </row>
    <row r="150" spans="1:12" s="23" customFormat="1" ht="18.75" x14ac:dyDescent="0.25">
      <c r="A150" s="19" t="s">
        <v>39</v>
      </c>
      <c r="B150" s="77"/>
      <c r="C150" s="22"/>
      <c r="D150" s="46" t="s">
        <v>28</v>
      </c>
      <c r="E150" s="20"/>
      <c r="F150" s="20"/>
      <c r="G150" s="85">
        <f>SUM(G151:G151)</f>
        <v>87242500</v>
      </c>
      <c r="H150" s="85">
        <f>SUM(H151:H151)</f>
        <v>59818500</v>
      </c>
      <c r="I150" s="85">
        <f>I151</f>
        <v>27424000</v>
      </c>
      <c r="J150" s="85">
        <f>J151</f>
        <v>27424000</v>
      </c>
    </row>
    <row r="151" spans="1:12" ht="44.25" customHeight="1" x14ac:dyDescent="0.25">
      <c r="A151" s="62" t="s">
        <v>78</v>
      </c>
      <c r="B151" s="58" t="s">
        <v>79</v>
      </c>
      <c r="C151" s="58" t="s">
        <v>80</v>
      </c>
      <c r="D151" s="61" t="s">
        <v>81</v>
      </c>
      <c r="E151" s="5"/>
      <c r="F151" s="4"/>
      <c r="G151" s="92">
        <f>H151+I151</f>
        <v>87242500</v>
      </c>
      <c r="H151" s="92">
        <v>59818500</v>
      </c>
      <c r="I151" s="92">
        <v>27424000</v>
      </c>
      <c r="J151" s="92">
        <f>I151</f>
        <v>27424000</v>
      </c>
      <c r="K151" s="111"/>
    </row>
    <row r="152" spans="1:12" ht="62.25" customHeight="1" x14ac:dyDescent="0.25">
      <c r="A152" s="45"/>
      <c r="B152" s="33"/>
      <c r="C152" s="33"/>
      <c r="D152" s="44"/>
      <c r="E152" s="40" t="s">
        <v>100</v>
      </c>
      <c r="F152" s="26" t="s">
        <v>150</v>
      </c>
      <c r="G152" s="91">
        <f>G154</f>
        <v>300000</v>
      </c>
      <c r="H152" s="91">
        <f>H154</f>
        <v>300000</v>
      </c>
      <c r="I152" s="91" t="s">
        <v>180</v>
      </c>
      <c r="J152" s="91"/>
      <c r="L152" s="111"/>
    </row>
    <row r="153" spans="1:12" ht="22.5" customHeight="1" x14ac:dyDescent="0.25">
      <c r="A153" s="115"/>
      <c r="B153" s="115"/>
      <c r="C153" s="115"/>
      <c r="D153" s="115"/>
      <c r="E153" s="5" t="s">
        <v>6</v>
      </c>
      <c r="F153" s="4"/>
      <c r="G153" s="92"/>
      <c r="H153" s="92"/>
      <c r="I153" s="86"/>
      <c r="J153" s="86"/>
      <c r="L153" s="111"/>
    </row>
    <row r="154" spans="1:12" ht="63.75" customHeight="1" x14ac:dyDescent="0.25">
      <c r="A154" s="47" t="s">
        <v>45</v>
      </c>
      <c r="B154" s="73"/>
      <c r="C154" s="7"/>
      <c r="D154" s="69" t="s">
        <v>160</v>
      </c>
      <c r="E154" s="5"/>
      <c r="F154" s="4"/>
      <c r="G154" s="90">
        <f>G155</f>
        <v>300000</v>
      </c>
      <c r="H154" s="90">
        <f>H155</f>
        <v>300000</v>
      </c>
      <c r="I154" s="86"/>
      <c r="J154" s="86"/>
      <c r="L154" s="111"/>
    </row>
    <row r="155" spans="1:12" ht="62.25" customHeight="1" x14ac:dyDescent="0.25">
      <c r="A155" s="47" t="s">
        <v>46</v>
      </c>
      <c r="B155" s="73"/>
      <c r="C155" s="7"/>
      <c r="D155" s="69" t="s">
        <v>160</v>
      </c>
      <c r="E155" s="5"/>
      <c r="F155" s="4"/>
      <c r="G155" s="90">
        <f>G156</f>
        <v>300000</v>
      </c>
      <c r="H155" s="90">
        <f>H156</f>
        <v>300000</v>
      </c>
      <c r="I155" s="86"/>
      <c r="J155" s="86"/>
      <c r="L155" s="111"/>
    </row>
    <row r="156" spans="1:12" ht="27.75" customHeight="1" x14ac:dyDescent="0.25">
      <c r="A156" s="62" t="s">
        <v>90</v>
      </c>
      <c r="B156" s="58" t="s">
        <v>91</v>
      </c>
      <c r="C156" s="58" t="s">
        <v>92</v>
      </c>
      <c r="D156" s="61" t="s">
        <v>93</v>
      </c>
      <c r="E156" s="5"/>
      <c r="F156" s="4"/>
      <c r="G156" s="92">
        <f>H156</f>
        <v>300000</v>
      </c>
      <c r="H156" s="92">
        <v>300000</v>
      </c>
      <c r="I156" s="86"/>
      <c r="J156" s="86"/>
      <c r="L156" s="111"/>
    </row>
    <row r="157" spans="1:12" ht="78" customHeight="1" x14ac:dyDescent="0.25">
      <c r="A157" s="45"/>
      <c r="B157" s="33"/>
      <c r="C157" s="33"/>
      <c r="D157" s="134"/>
      <c r="E157" s="40" t="s">
        <v>181</v>
      </c>
      <c r="F157" s="26" t="s">
        <v>182</v>
      </c>
      <c r="G157" s="91">
        <f>G159</f>
        <v>1000000</v>
      </c>
      <c r="H157" s="91">
        <f>G157</f>
        <v>1000000</v>
      </c>
      <c r="I157" s="91">
        <v>0</v>
      </c>
      <c r="J157" s="91">
        <v>0</v>
      </c>
      <c r="L157" s="111"/>
    </row>
    <row r="158" spans="1:12" ht="27.75" customHeight="1" x14ac:dyDescent="0.25">
      <c r="A158" s="62"/>
      <c r="B158" s="58"/>
      <c r="C158" s="58"/>
      <c r="D158" s="61"/>
      <c r="E158" s="5" t="s">
        <v>6</v>
      </c>
      <c r="F158" s="4"/>
      <c r="G158" s="92"/>
      <c r="H158" s="92"/>
      <c r="I158" s="86"/>
      <c r="J158" s="86"/>
      <c r="L158" s="111"/>
    </row>
    <row r="159" spans="1:12" ht="46.5" customHeight="1" x14ac:dyDescent="0.25">
      <c r="A159" s="67" t="s">
        <v>38</v>
      </c>
      <c r="B159" s="48"/>
      <c r="C159" s="48"/>
      <c r="D159" s="46" t="s">
        <v>162</v>
      </c>
      <c r="E159" s="135"/>
      <c r="F159" s="108"/>
      <c r="G159" s="90">
        <f>G160</f>
        <v>1000000</v>
      </c>
      <c r="H159" s="90">
        <f>H160</f>
        <v>1000000</v>
      </c>
      <c r="I159" s="86"/>
      <c r="J159" s="86"/>
      <c r="L159" s="111"/>
    </row>
    <row r="160" spans="1:12" ht="27.75" customHeight="1" x14ac:dyDescent="0.25">
      <c r="A160" s="19" t="s">
        <v>39</v>
      </c>
      <c r="B160" s="77"/>
      <c r="C160" s="22"/>
      <c r="D160" s="46" t="s">
        <v>28</v>
      </c>
      <c r="E160" s="135"/>
      <c r="F160" s="108"/>
      <c r="G160" s="90">
        <f>G161</f>
        <v>1000000</v>
      </c>
      <c r="H160" s="90">
        <f>H161</f>
        <v>1000000</v>
      </c>
      <c r="I160" s="86"/>
      <c r="J160" s="86"/>
      <c r="L160" s="111"/>
    </row>
    <row r="161" spans="1:12" ht="27.75" customHeight="1" x14ac:dyDescent="0.25">
      <c r="A161" s="62" t="s">
        <v>89</v>
      </c>
      <c r="B161" s="58" t="s">
        <v>9</v>
      </c>
      <c r="C161" s="58" t="s">
        <v>10</v>
      </c>
      <c r="D161" s="61" t="s">
        <v>29</v>
      </c>
      <c r="E161" s="5"/>
      <c r="F161" s="4"/>
      <c r="G161" s="92">
        <v>1000000</v>
      </c>
      <c r="H161" s="92">
        <f>G161</f>
        <v>1000000</v>
      </c>
      <c r="I161" s="86"/>
      <c r="J161" s="86"/>
      <c r="L161" s="111"/>
    </row>
    <row r="162" spans="1:12" ht="62.25" customHeight="1" x14ac:dyDescent="0.25">
      <c r="A162" s="45"/>
      <c r="B162" s="33"/>
      <c r="C162" s="33"/>
      <c r="D162" s="44"/>
      <c r="E162" s="40" t="s">
        <v>103</v>
      </c>
      <c r="F162" s="26" t="s">
        <v>151</v>
      </c>
      <c r="G162" s="91">
        <f>G164</f>
        <v>50000</v>
      </c>
      <c r="H162" s="91">
        <f>H164</f>
        <v>50000</v>
      </c>
      <c r="I162" s="91"/>
      <c r="J162" s="91"/>
      <c r="L162" s="111"/>
    </row>
    <row r="163" spans="1:12" ht="22.5" customHeight="1" x14ac:dyDescent="0.25">
      <c r="A163" s="115"/>
      <c r="B163" s="115"/>
      <c r="C163" s="115"/>
      <c r="D163" s="115"/>
      <c r="E163" s="5" t="s">
        <v>6</v>
      </c>
      <c r="F163" s="4"/>
      <c r="G163" s="92"/>
      <c r="H163" s="92"/>
      <c r="I163" s="86"/>
      <c r="J163" s="86"/>
      <c r="L163" s="111"/>
    </row>
    <row r="164" spans="1:12" ht="63" customHeight="1" x14ac:dyDescent="0.25">
      <c r="A164" s="47" t="s">
        <v>45</v>
      </c>
      <c r="B164" s="73"/>
      <c r="C164" s="7"/>
      <c r="D164" s="69" t="s">
        <v>160</v>
      </c>
      <c r="E164" s="5"/>
      <c r="F164" s="4"/>
      <c r="G164" s="90">
        <f>G165</f>
        <v>50000</v>
      </c>
      <c r="H164" s="90">
        <f>H165</f>
        <v>50000</v>
      </c>
      <c r="I164" s="86"/>
      <c r="J164" s="86"/>
      <c r="L164" s="111"/>
    </row>
    <row r="165" spans="1:12" ht="66.75" customHeight="1" x14ac:dyDescent="0.25">
      <c r="A165" s="47" t="s">
        <v>46</v>
      </c>
      <c r="B165" s="73"/>
      <c r="C165" s="7"/>
      <c r="D165" s="69" t="s">
        <v>160</v>
      </c>
      <c r="E165" s="5"/>
      <c r="F165" s="4"/>
      <c r="G165" s="90">
        <f>G166</f>
        <v>50000</v>
      </c>
      <c r="H165" s="90">
        <f>H166</f>
        <v>50000</v>
      </c>
      <c r="I165" s="86"/>
      <c r="J165" s="86"/>
      <c r="L165" s="111"/>
    </row>
    <row r="166" spans="1:12" ht="57.75" customHeight="1" x14ac:dyDescent="0.3">
      <c r="A166" s="62" t="s">
        <v>104</v>
      </c>
      <c r="B166" s="58" t="s">
        <v>105</v>
      </c>
      <c r="C166" s="58" t="s">
        <v>106</v>
      </c>
      <c r="D166" s="121" t="s">
        <v>107</v>
      </c>
      <c r="E166" s="5"/>
      <c r="F166" s="4"/>
      <c r="G166" s="92">
        <f>H166+I166</f>
        <v>50000</v>
      </c>
      <c r="H166" s="92">
        <v>50000</v>
      </c>
      <c r="I166" s="86"/>
      <c r="J166" s="86"/>
      <c r="L166" s="111"/>
    </row>
    <row r="167" spans="1:12" ht="61.5" customHeight="1" x14ac:dyDescent="0.25">
      <c r="A167" s="39"/>
      <c r="B167" s="39"/>
      <c r="C167" s="39"/>
      <c r="D167" s="34"/>
      <c r="E167" s="40" t="s">
        <v>62</v>
      </c>
      <c r="F167" s="26" t="s">
        <v>152</v>
      </c>
      <c r="G167" s="91">
        <f>G169</f>
        <v>781642</v>
      </c>
      <c r="H167" s="91">
        <f>H169</f>
        <v>0</v>
      </c>
      <c r="I167" s="91">
        <f>I169</f>
        <v>781642</v>
      </c>
      <c r="J167" s="91">
        <f>I167</f>
        <v>781642</v>
      </c>
    </row>
    <row r="168" spans="1:12" ht="26.25" customHeight="1" x14ac:dyDescent="0.25">
      <c r="A168" s="7"/>
      <c r="B168" s="73"/>
      <c r="C168" s="7"/>
      <c r="D168" s="5"/>
      <c r="E168" s="5" t="s">
        <v>6</v>
      </c>
      <c r="F168" s="4"/>
      <c r="G168" s="92"/>
      <c r="H168" s="92"/>
      <c r="I168" s="90"/>
      <c r="J168" s="90"/>
    </row>
    <row r="169" spans="1:12" ht="63.75" customHeight="1" x14ac:dyDescent="0.25">
      <c r="A169" s="47" t="s">
        <v>45</v>
      </c>
      <c r="B169" s="73"/>
      <c r="C169" s="7"/>
      <c r="D169" s="69" t="s">
        <v>160</v>
      </c>
      <c r="E169" s="5"/>
      <c r="F169" s="4"/>
      <c r="G169" s="90">
        <f t="shared" ref="G169:I170" si="30">G170</f>
        <v>781642</v>
      </c>
      <c r="H169" s="90">
        <f t="shared" si="30"/>
        <v>0</v>
      </c>
      <c r="I169" s="90">
        <f t="shared" si="30"/>
        <v>781642</v>
      </c>
      <c r="J169" s="90">
        <f>I169</f>
        <v>781642</v>
      </c>
    </row>
    <row r="170" spans="1:12" ht="65.25" customHeight="1" x14ac:dyDescent="0.25">
      <c r="A170" s="47" t="s">
        <v>46</v>
      </c>
      <c r="B170" s="73"/>
      <c r="C170" s="7"/>
      <c r="D170" s="69" t="s">
        <v>160</v>
      </c>
      <c r="E170" s="5"/>
      <c r="F170" s="4"/>
      <c r="G170" s="90">
        <f t="shared" si="30"/>
        <v>781642</v>
      </c>
      <c r="H170" s="90">
        <f t="shared" si="30"/>
        <v>0</v>
      </c>
      <c r="I170" s="90">
        <f t="shared" si="30"/>
        <v>781642</v>
      </c>
      <c r="J170" s="90">
        <f>I170</f>
        <v>781642</v>
      </c>
    </row>
    <row r="171" spans="1:12" ht="21.75" customHeight="1" x14ac:dyDescent="0.25">
      <c r="A171" s="37" t="s">
        <v>63</v>
      </c>
      <c r="B171" s="73" t="s">
        <v>9</v>
      </c>
      <c r="C171" s="73" t="s">
        <v>10</v>
      </c>
      <c r="D171" s="5" t="s">
        <v>29</v>
      </c>
      <c r="E171" s="5"/>
      <c r="F171" s="4"/>
      <c r="G171" s="86">
        <f>H171+I171</f>
        <v>781642</v>
      </c>
      <c r="H171" s="86"/>
      <c r="I171" s="86">
        <v>781642</v>
      </c>
      <c r="J171" s="86"/>
      <c r="L171" s="111"/>
    </row>
    <row r="172" spans="1:12" ht="18.75" x14ac:dyDescent="0.3">
      <c r="A172" s="6" t="s">
        <v>18</v>
      </c>
      <c r="B172" s="6" t="s">
        <v>18</v>
      </c>
      <c r="C172" s="6" t="s">
        <v>18</v>
      </c>
      <c r="D172" s="6" t="s">
        <v>2</v>
      </c>
      <c r="E172" s="6" t="s">
        <v>18</v>
      </c>
      <c r="F172" s="6" t="s">
        <v>18</v>
      </c>
      <c r="G172" s="94">
        <f>H172+I172</f>
        <v>215519807.36000001</v>
      </c>
      <c r="H172" s="94">
        <f>H167+H162+H152+H147+H142+H137+H131+H121+H116+H100+H90+H81+H76+H71+H65+H55+H50+H45+H40+H35+H30+H23+H18+H11+H157+H126</f>
        <v>134734322</v>
      </c>
      <c r="I172" s="94">
        <f>I11+I40+I111+I116+I147+I167+I142+I90+I81+I106+I23+I131+I100+I126</f>
        <v>80785485.359999999</v>
      </c>
      <c r="J172" s="94">
        <f>J11+J40+J116+J147+J167+J142+J90+J81+J106+J23+J131+J100</f>
        <v>73670289.319999993</v>
      </c>
    </row>
    <row r="173" spans="1:12" ht="18.75" x14ac:dyDescent="0.3">
      <c r="A173" s="3"/>
      <c r="B173" s="3"/>
      <c r="C173" s="3"/>
      <c r="D173" s="3"/>
      <c r="E173" s="3"/>
      <c r="F173" s="3"/>
      <c r="G173" s="113"/>
      <c r="H173" s="113"/>
      <c r="I173" s="113"/>
      <c r="J173" s="113"/>
    </row>
    <row r="174" spans="1:12" ht="18.75" x14ac:dyDescent="0.3">
      <c r="A174" s="3"/>
      <c r="B174" s="3"/>
      <c r="C174" s="3"/>
      <c r="D174" s="3"/>
      <c r="E174" s="3"/>
      <c r="F174" s="3"/>
      <c r="G174" s="113"/>
      <c r="H174" s="113"/>
      <c r="I174" s="113"/>
      <c r="J174" s="113"/>
    </row>
    <row r="175" spans="1:12" ht="18.75" x14ac:dyDescent="0.25">
      <c r="D175" s="78" t="s">
        <v>119</v>
      </c>
      <c r="F175" s="138" t="s">
        <v>26</v>
      </c>
      <c r="G175" s="138"/>
    </row>
    <row r="178" spans="5:6" ht="18.75" x14ac:dyDescent="0.25">
      <c r="E178" s="11"/>
      <c r="F178" s="10"/>
    </row>
  </sheetData>
  <autoFilter ref="A1:J175">
    <filterColumn colId="7" showButton="0"/>
    <filterColumn colId="8" showButton="0"/>
  </autoFilter>
  <mergeCells count="16">
    <mergeCell ref="F2:J2"/>
    <mergeCell ref="H1:J1"/>
    <mergeCell ref="H3:J3"/>
    <mergeCell ref="F175:G175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38" fitToWidth="0" fitToHeight="6" orientation="landscape" r:id="rId1"/>
  <rowBreaks count="1" manualBreakCount="1">
    <brk id="10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2025-09-26T11:04:26Z</cp:lastPrinted>
  <dcterms:created xsi:type="dcterms:W3CDTF">2019-03-12T07:29:14Z</dcterms:created>
  <dcterms:modified xsi:type="dcterms:W3CDTF">2025-09-26T11:06:49Z</dcterms:modified>
</cp:coreProperties>
</file>