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E:\бюджет 2026\0610160\Штатні розписи ВОКМС 2026\"/>
    </mc:Choice>
  </mc:AlternateContent>
  <xr:revisionPtr revIDLastSave="0" documentId="13_ncr:1_{5E9F0760-9C0D-4AAE-9ECC-6601E5F3666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з 01.01. по 31.12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1" l="1"/>
  <c r="E15" i="1"/>
  <c r="I15" i="1" s="1"/>
  <c r="I13" i="1"/>
  <c r="I14" i="1"/>
  <c r="I16" i="1"/>
  <c r="I12" i="1"/>
  <c r="H17" i="1" l="1"/>
  <c r="I17" i="1"/>
  <c r="D17" i="1"/>
  <c r="J2" i="1" s="1"/>
  <c r="E17" i="1" l="1"/>
  <c r="F13" i="1"/>
  <c r="G13" i="1" s="1"/>
  <c r="K13" i="1" s="1"/>
  <c r="F14" i="1"/>
  <c r="G14" i="1" s="1"/>
  <c r="K14" i="1" s="1"/>
  <c r="F15" i="1"/>
  <c r="G15" i="1" s="1"/>
  <c r="K15" i="1" s="1"/>
  <c r="F16" i="1"/>
  <c r="G16" i="1" s="1"/>
  <c r="K16" i="1" s="1"/>
  <c r="F12" i="1"/>
  <c r="G12" i="1" s="1"/>
  <c r="K12" i="1" s="1"/>
  <c r="F17" i="1" l="1"/>
  <c r="G17" i="1" l="1"/>
  <c r="K3" i="1" l="1"/>
  <c r="K17" i="1"/>
</calcChain>
</file>

<file path=xl/sharedStrings.xml><?xml version="1.0" encoding="utf-8"?>
<sst xmlns="http://schemas.openxmlformats.org/spreadsheetml/2006/main" count="31" uniqueCount="30">
  <si>
    <t>Штатний розпис</t>
  </si>
  <si>
    <t>Централізованої бухгалтерії відділу освіти, культури, молоді та спорту</t>
  </si>
  <si>
    <t>№ п/п</t>
  </si>
  <si>
    <t>Посада</t>
  </si>
  <si>
    <t>Кількість</t>
  </si>
  <si>
    <t>Оклад</t>
  </si>
  <si>
    <t xml:space="preserve">Надбавка за складність і напруженість </t>
  </si>
  <si>
    <t>Фонд з/п на місяць</t>
  </si>
  <si>
    <t>Індексація</t>
  </si>
  <si>
    <t>Матеріальна допомога на оздоровлення</t>
  </si>
  <si>
    <t>Премія</t>
  </si>
  <si>
    <t>Головний бухгалтер</t>
  </si>
  <si>
    <t>Заступник головного бухгалтера</t>
  </si>
  <si>
    <t>Економіст</t>
  </si>
  <si>
    <t>Бухгалтер</t>
  </si>
  <si>
    <t>Тарифний розряд</t>
  </si>
  <si>
    <t>Всього</t>
  </si>
  <si>
    <t>ЗАТВЕРДЖУЮ:</t>
  </si>
  <si>
    <t xml:space="preserve">штат  у  кількості   </t>
  </si>
  <si>
    <t xml:space="preserve"> з місячним  фондом  заробітної плати </t>
  </si>
  <si>
    <t>Начальник відділу освіти, культури, молоді та спорту НСР</t>
  </si>
  <si>
    <t xml:space="preserve"> ___________________</t>
  </si>
  <si>
    <t>Ольга КОМИШАН</t>
  </si>
  <si>
    <t>(підпис керівника)</t>
  </si>
  <si>
    <t>Спеціаліст ВОКМС</t>
  </si>
  <si>
    <t>Оксана РОМАНЧУК</t>
  </si>
  <si>
    <t>Яна ГРУБОВА</t>
  </si>
  <si>
    <t>Фонд з/п на 2026 рік</t>
  </si>
  <si>
    <t>Фахівець з державних закупівель</t>
  </si>
  <si>
    <t>Двісті вісімдесят п'ять тисяч чотириста сімдесят шість грн 50 коп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</si>
</sst>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0"/>
      <name val="Arial"/>
      <family val="2"/>
      <charset val="204"/>
    </font>
    <font>
      <b/>
      <sz val="8"/>
      <name val="Arial Cyr"/>
      <charset val="204"/>
    </font>
    <font>
      <b/>
      <u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1" fillId="0" borderId="0" xfId="0" applyFont="1" applyFill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Border="1"/>
    <xf numFmtId="14" fontId="1" fillId="0" borderId="0" xfId="0" applyNumberFormat="1" applyFont="1" applyAlignment="1">
      <alignment horizontal="center" vertical="center"/>
    </xf>
    <xf numFmtId="0" fontId="2" fillId="0" borderId="0" xfId="0" applyFont="1"/>
    <xf numFmtId="0" fontId="4" fillId="0" borderId="0" xfId="1" applyFont="1" applyAlignment="1">
      <alignment horizontal="center"/>
    </xf>
    <xf numFmtId="2" fontId="4" fillId="0" borderId="0" xfId="1" applyNumberFormat="1" applyFont="1"/>
    <xf numFmtId="0" fontId="4" fillId="0" borderId="0" xfId="1" applyFont="1"/>
    <xf numFmtId="2" fontId="2" fillId="0" borderId="0" xfId="0" applyNumberFormat="1" applyFont="1"/>
    <xf numFmtId="0" fontId="5" fillId="0" borderId="0" xfId="1" applyFont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</cellXfs>
  <cellStyles count="2">
    <cellStyle name="Звичайни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1"/>
  <sheetViews>
    <sheetView tabSelected="1" topLeftCell="B10" workbookViewId="0">
      <selection activeCell="M7" sqref="M7"/>
    </sheetView>
  </sheetViews>
  <sheetFormatPr defaultRowHeight="15" x14ac:dyDescent="0.25"/>
  <cols>
    <col min="1" max="1" width="6.42578125" customWidth="1"/>
    <col min="2" max="2" width="21.28515625" customWidth="1"/>
    <col min="3" max="3" width="9.85546875" customWidth="1"/>
    <col min="5" max="5" width="8.140625" customWidth="1"/>
    <col min="8" max="8" width="10.5703125" customWidth="1"/>
    <col min="9" max="9" width="14.28515625" customWidth="1"/>
    <col min="10" max="10" width="11.28515625" customWidth="1"/>
    <col min="11" max="11" width="14.5703125" customWidth="1"/>
  </cols>
  <sheetData>
    <row r="1" spans="1:14" x14ac:dyDescent="0.25">
      <c r="H1" s="8" t="s">
        <v>17</v>
      </c>
      <c r="I1" s="8"/>
      <c r="J1" s="8"/>
      <c r="K1" s="9"/>
      <c r="L1" s="9"/>
    </row>
    <row r="2" spans="1:14" x14ac:dyDescent="0.25">
      <c r="H2" s="8" t="s">
        <v>18</v>
      </c>
      <c r="I2" s="8"/>
      <c r="J2" s="10">
        <f>D17</f>
        <v>9</v>
      </c>
      <c r="K2" s="11"/>
      <c r="L2" s="8"/>
    </row>
    <row r="3" spans="1:14" x14ac:dyDescent="0.25">
      <c r="H3" s="8" t="s">
        <v>19</v>
      </c>
      <c r="I3" s="8"/>
      <c r="J3" s="8"/>
      <c r="K3" s="12">
        <f>G17</f>
        <v>285476.5</v>
      </c>
      <c r="L3" s="8"/>
    </row>
    <row r="4" spans="1:14" x14ac:dyDescent="0.25">
      <c r="H4" s="8" t="s">
        <v>29</v>
      </c>
      <c r="I4" s="8"/>
      <c r="J4" s="8"/>
      <c r="K4" s="11"/>
      <c r="L4" s="11"/>
    </row>
    <row r="5" spans="1:14" x14ac:dyDescent="0.25">
      <c r="H5" s="8" t="s">
        <v>20</v>
      </c>
      <c r="I5" s="8"/>
      <c r="J5" s="8"/>
      <c r="K5" s="11"/>
      <c r="L5" s="11"/>
    </row>
    <row r="6" spans="1:14" x14ac:dyDescent="0.25">
      <c r="H6" s="8" t="s">
        <v>21</v>
      </c>
      <c r="I6" s="8"/>
      <c r="J6" s="8"/>
      <c r="K6" s="13" t="s">
        <v>22</v>
      </c>
      <c r="L6" s="13"/>
    </row>
    <row r="7" spans="1:14" x14ac:dyDescent="0.25">
      <c r="H7" s="8" t="s">
        <v>23</v>
      </c>
      <c r="I7" s="8"/>
      <c r="J7" s="8"/>
      <c r="K7" s="11"/>
      <c r="L7" s="13"/>
    </row>
    <row r="8" spans="1:14" x14ac:dyDescent="0.25">
      <c r="K8" s="5"/>
    </row>
    <row r="9" spans="1:14" x14ac:dyDescent="0.25">
      <c r="A9" s="16" t="s">
        <v>0</v>
      </c>
      <c r="B9" s="16"/>
      <c r="C9" s="16"/>
      <c r="D9" s="16"/>
      <c r="E9" s="16"/>
      <c r="F9" s="16"/>
      <c r="G9" s="16"/>
      <c r="H9" s="16"/>
      <c r="I9" s="16"/>
      <c r="J9" s="16"/>
      <c r="K9" s="7">
        <v>46023</v>
      </c>
    </row>
    <row r="10" spans="1:14" x14ac:dyDescent="0.25">
      <c r="A10" s="16" t="s">
        <v>1</v>
      </c>
      <c r="B10" s="16"/>
      <c r="C10" s="16"/>
      <c r="D10" s="16"/>
      <c r="E10" s="16"/>
      <c r="F10" s="16"/>
      <c r="G10" s="16"/>
      <c r="H10" s="16"/>
      <c r="I10" s="16"/>
      <c r="J10" s="16"/>
      <c r="K10" s="2"/>
    </row>
    <row r="11" spans="1:14" ht="90" x14ac:dyDescent="0.25">
      <c r="A11" s="3" t="s">
        <v>2</v>
      </c>
      <c r="B11" s="3" t="s">
        <v>3</v>
      </c>
      <c r="C11" s="2" t="s">
        <v>15</v>
      </c>
      <c r="D11" s="3" t="s">
        <v>4</v>
      </c>
      <c r="E11" s="3" t="s">
        <v>5</v>
      </c>
      <c r="F11" s="2" t="s">
        <v>6</v>
      </c>
      <c r="G11" s="2" t="s">
        <v>7</v>
      </c>
      <c r="H11" s="2" t="s">
        <v>8</v>
      </c>
      <c r="I11" s="2" t="s">
        <v>9</v>
      </c>
      <c r="J11" s="2" t="s">
        <v>10</v>
      </c>
      <c r="K11" s="2" t="s">
        <v>27</v>
      </c>
    </row>
    <row r="12" spans="1:14" ht="33" customHeight="1" x14ac:dyDescent="0.25">
      <c r="A12" s="3">
        <v>1</v>
      </c>
      <c r="B12" s="2" t="s">
        <v>11</v>
      </c>
      <c r="C12" s="2">
        <v>10</v>
      </c>
      <c r="D12" s="3">
        <v>1</v>
      </c>
      <c r="E12" s="3">
        <v>6315</v>
      </c>
      <c r="F12" s="3">
        <f>E12*50%</f>
        <v>3157.5</v>
      </c>
      <c r="G12" s="3">
        <f>E12+F12+J12+H12</f>
        <v>34972.5</v>
      </c>
      <c r="H12" s="3">
        <v>500</v>
      </c>
      <c r="I12" s="3">
        <f>E12</f>
        <v>6315</v>
      </c>
      <c r="J12" s="3">
        <v>25000</v>
      </c>
      <c r="K12" s="3">
        <f>G12*12+I12</f>
        <v>425985</v>
      </c>
      <c r="N12" s="6"/>
    </row>
    <row r="13" spans="1:14" ht="30" x14ac:dyDescent="0.25">
      <c r="A13" s="3">
        <v>2</v>
      </c>
      <c r="B13" s="2" t="s">
        <v>12</v>
      </c>
      <c r="C13" s="2">
        <v>10</v>
      </c>
      <c r="D13" s="3">
        <v>1</v>
      </c>
      <c r="E13" s="3">
        <v>6315</v>
      </c>
      <c r="F13" s="3">
        <f t="shared" ref="F13:F16" si="0">E13*50%</f>
        <v>3157.5</v>
      </c>
      <c r="G13" s="3">
        <f>E13+F13+J13+H13</f>
        <v>32972.5</v>
      </c>
      <c r="H13" s="3">
        <v>500</v>
      </c>
      <c r="I13" s="3">
        <f t="shared" ref="I13:I16" si="1">E13</f>
        <v>6315</v>
      </c>
      <c r="J13" s="3">
        <v>23000</v>
      </c>
      <c r="K13" s="3">
        <f t="shared" ref="K13:K17" si="2">G13*12+I13</f>
        <v>401985</v>
      </c>
    </row>
    <row r="14" spans="1:14" x14ac:dyDescent="0.25">
      <c r="A14" s="3">
        <v>3</v>
      </c>
      <c r="B14" s="2" t="s">
        <v>13</v>
      </c>
      <c r="C14" s="2">
        <v>9</v>
      </c>
      <c r="D14" s="3">
        <v>1</v>
      </c>
      <c r="E14" s="3">
        <v>6003</v>
      </c>
      <c r="F14" s="3">
        <f t="shared" si="0"/>
        <v>3001.5</v>
      </c>
      <c r="G14" s="3">
        <f>E14+F14+J14+H14</f>
        <v>32504.5</v>
      </c>
      <c r="H14" s="3">
        <v>500</v>
      </c>
      <c r="I14" s="3">
        <f t="shared" si="1"/>
        <v>6003</v>
      </c>
      <c r="J14" s="3">
        <v>23000</v>
      </c>
      <c r="K14" s="3">
        <f t="shared" si="2"/>
        <v>396057</v>
      </c>
    </row>
    <row r="15" spans="1:14" ht="30.75" customHeight="1" x14ac:dyDescent="0.25">
      <c r="A15" s="3">
        <v>4</v>
      </c>
      <c r="B15" s="2" t="s">
        <v>14</v>
      </c>
      <c r="C15" s="2">
        <v>9</v>
      </c>
      <c r="D15" s="3">
        <v>5</v>
      </c>
      <c r="E15" s="3">
        <f>6003*D15</f>
        <v>30015</v>
      </c>
      <c r="F15" s="3">
        <f t="shared" si="0"/>
        <v>15007.5</v>
      </c>
      <c r="G15" s="3">
        <f>E15+J15+F15+H15</f>
        <v>152522.5</v>
      </c>
      <c r="H15" s="3">
        <v>2500</v>
      </c>
      <c r="I15" s="3">
        <f t="shared" si="1"/>
        <v>30015</v>
      </c>
      <c r="J15" s="3">
        <v>105000</v>
      </c>
      <c r="K15" s="3">
        <f t="shared" si="2"/>
        <v>1860285</v>
      </c>
    </row>
    <row r="16" spans="1:14" ht="45" x14ac:dyDescent="0.25">
      <c r="A16" s="3">
        <v>5</v>
      </c>
      <c r="B16" s="2" t="s">
        <v>28</v>
      </c>
      <c r="C16" s="2">
        <v>9</v>
      </c>
      <c r="D16" s="3">
        <v>1</v>
      </c>
      <c r="E16" s="3">
        <v>6003</v>
      </c>
      <c r="F16" s="3">
        <f t="shared" si="0"/>
        <v>3001.5</v>
      </c>
      <c r="G16" s="3">
        <f>F16+E16+J16+H16</f>
        <v>32504.5</v>
      </c>
      <c r="H16" s="3">
        <v>500</v>
      </c>
      <c r="I16" s="3">
        <f t="shared" si="1"/>
        <v>6003</v>
      </c>
      <c r="J16" s="3">
        <v>23000</v>
      </c>
      <c r="K16" s="3">
        <f t="shared" si="2"/>
        <v>396057</v>
      </c>
    </row>
    <row r="17" spans="1:11" x14ac:dyDescent="0.25">
      <c r="A17" s="3"/>
      <c r="B17" s="4" t="s">
        <v>16</v>
      </c>
      <c r="C17" s="3"/>
      <c r="D17" s="3">
        <f>SUM(D12:D16)</f>
        <v>9</v>
      </c>
      <c r="E17" s="3">
        <f t="shared" ref="E17:J17" si="3">SUM(E12:E16)</f>
        <v>54651</v>
      </c>
      <c r="F17" s="3">
        <f t="shared" si="3"/>
        <v>27325.5</v>
      </c>
      <c r="G17" s="3">
        <f t="shared" si="3"/>
        <v>285476.5</v>
      </c>
      <c r="H17" s="3">
        <f t="shared" si="3"/>
        <v>4500</v>
      </c>
      <c r="I17" s="3">
        <f t="shared" si="3"/>
        <v>54651</v>
      </c>
      <c r="J17" s="3">
        <f t="shared" si="3"/>
        <v>199000</v>
      </c>
      <c r="K17" s="3">
        <f t="shared" si="2"/>
        <v>3480369</v>
      </c>
    </row>
    <row r="18" spans="1:11" x14ac:dyDescent="0.25">
      <c r="J18" s="1"/>
    </row>
    <row r="19" spans="1:11" x14ac:dyDescent="0.25">
      <c r="B19" s="14" t="s">
        <v>11</v>
      </c>
      <c r="F19" s="17" t="s">
        <v>25</v>
      </c>
      <c r="G19" s="17"/>
    </row>
    <row r="20" spans="1:11" x14ac:dyDescent="0.25">
      <c r="F20" s="15"/>
      <c r="G20" s="15"/>
    </row>
    <row r="21" spans="1:11" x14ac:dyDescent="0.25">
      <c r="B21" s="14" t="s">
        <v>24</v>
      </c>
      <c r="F21" s="17" t="s">
        <v>26</v>
      </c>
      <c r="G21" s="17"/>
    </row>
  </sheetData>
  <mergeCells count="4">
    <mergeCell ref="A9:J9"/>
    <mergeCell ref="A10:J10"/>
    <mergeCell ref="F19:G19"/>
    <mergeCell ref="F21:G21"/>
  </mergeCells>
  <pageMargins left="1" right="1" top="1" bottom="1" header="0.5" footer="0.5"/>
  <pageSetup paperSize="9" fitToHeight="0" orientation="landscape" verticalDpi="0" copies="3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з 01.01. по 31.12.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2025-11-24T07:14:28Z</cp:lastPrinted>
  <dcterms:created xsi:type="dcterms:W3CDTF">2021-06-07T05:45:35Z</dcterms:created>
  <dcterms:modified xsi:type="dcterms:W3CDTF">2025-11-24T07:14:52Z</dcterms:modified>
</cp:coreProperties>
</file>